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iristory\Desktop\ТЕКУЩЕЕ 2022-2023\РЕЙТИНГИ\На сайт\"/>
    </mc:Choice>
  </mc:AlternateContent>
  <xr:revisionPtr revIDLastSave="0" documentId="13_ncr:1_{FF5E52F5-E772-4106-BDE9-3DE91A55CB88}" xr6:coauthVersionLast="47" xr6:coauthVersionMax="47" xr10:uidLastSave="{00000000-0000-0000-0000-000000000000}"/>
  <bookViews>
    <workbookView xWindow="-108" yWindow="-108" windowWidth="23256" windowHeight="12576" activeTab="6" xr2:uid="{00000000-000D-0000-FFFF-FFFF00000000}"/>
  </bookViews>
  <sheets>
    <sheet name="Б-ПИиИЯ-31" sheetId="8" r:id="rId1"/>
    <sheet name="С-ТмД-31" sheetId="3" r:id="rId2"/>
    <sheet name="Б-ППСН-41" sheetId="2" r:id="rId3"/>
    <sheet name="Б-Юр-41" sheetId="5" r:id="rId4"/>
    <sheet name="Б-Юр-42" sheetId="4" r:id="rId5"/>
    <sheet name="С-ТмД-41" sheetId="7" r:id="rId6"/>
    <sheet name="С-ТмД-42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3" i="5" l="1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12" i="5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12" i="4"/>
  <c r="Y25" i="6" l="1"/>
  <c r="Y28" i="6"/>
  <c r="Y22" i="6"/>
  <c r="Y29" i="6"/>
  <c r="Y17" i="6"/>
  <c r="Y15" i="6"/>
  <c r="Y16" i="6"/>
  <c r="Y23" i="6"/>
  <c r="Y13" i="6"/>
  <c r="Y21" i="6"/>
  <c r="Y14" i="6"/>
  <c r="Y24" i="6"/>
  <c r="Y18" i="6"/>
  <c r="Y26" i="6"/>
  <c r="Y19" i="6"/>
  <c r="Y20" i="6"/>
  <c r="Y12" i="6"/>
  <c r="Y27" i="6"/>
  <c r="V25" i="6"/>
  <c r="V28" i="6"/>
  <c r="V22" i="6"/>
  <c r="V29" i="6"/>
  <c r="V17" i="6"/>
  <c r="V15" i="6"/>
  <c r="V16" i="6"/>
  <c r="V23" i="6"/>
  <c r="V13" i="6"/>
  <c r="V21" i="6"/>
  <c r="V14" i="6"/>
  <c r="V24" i="6"/>
  <c r="V18" i="6"/>
  <c r="V26" i="6"/>
  <c r="V19" i="6"/>
  <c r="V20" i="6"/>
  <c r="V12" i="6"/>
  <c r="V27" i="6"/>
  <c r="AA29" i="7"/>
  <c r="AA12" i="7"/>
  <c r="AA15" i="7"/>
  <c r="AA27" i="7"/>
  <c r="AA13" i="7"/>
  <c r="AA30" i="7"/>
  <c r="AA20" i="7"/>
  <c r="AA28" i="7"/>
  <c r="AA17" i="7"/>
  <c r="AA18" i="7"/>
  <c r="Y24" i="7"/>
  <c r="AA24" i="7" s="1"/>
  <c r="Y29" i="7"/>
  <c r="Y22" i="7"/>
  <c r="AA22" i="7" s="1"/>
  <c r="Y12" i="7"/>
  <c r="Y26" i="7"/>
  <c r="AA26" i="7" s="1"/>
  <c r="Y15" i="7"/>
  <c r="Y25" i="7"/>
  <c r="AA25" i="7" s="1"/>
  <c r="Y27" i="7"/>
  <c r="Y31" i="7"/>
  <c r="AA31" i="7" s="1"/>
  <c r="Y13" i="7"/>
  <c r="Y23" i="7"/>
  <c r="AA23" i="7" s="1"/>
  <c r="Y30" i="7"/>
  <c r="Y33" i="7"/>
  <c r="AA33" i="7" s="1"/>
  <c r="Y20" i="7"/>
  <c r="Y14" i="7"/>
  <c r="AA14" i="7" s="1"/>
  <c r="Y28" i="7"/>
  <c r="Y21" i="7"/>
  <c r="AA21" i="7" s="1"/>
  <c r="Y17" i="7"/>
  <c r="Y16" i="7"/>
  <c r="AA16" i="7" s="1"/>
  <c r="Y18" i="7"/>
  <c r="Y32" i="7"/>
  <c r="AA32" i="7" s="1"/>
  <c r="Y19" i="7"/>
  <c r="W24" i="7"/>
  <c r="W29" i="7"/>
  <c r="W22" i="7"/>
  <c r="W12" i="7"/>
  <c r="W26" i="7"/>
  <c r="W15" i="7"/>
  <c r="W25" i="7"/>
  <c r="W27" i="7"/>
  <c r="W31" i="7"/>
  <c r="W13" i="7"/>
  <c r="W23" i="7"/>
  <c r="W30" i="7"/>
  <c r="W33" i="7"/>
  <c r="W20" i="7"/>
  <c r="W14" i="7"/>
  <c r="W28" i="7"/>
  <c r="W21" i="7"/>
  <c r="W17" i="7"/>
  <c r="W16" i="7"/>
  <c r="W18" i="7"/>
  <c r="W32" i="7"/>
  <c r="V24" i="7"/>
  <c r="X24" i="7" s="1"/>
  <c r="V29" i="7"/>
  <c r="X29" i="7" s="1"/>
  <c r="V22" i="7"/>
  <c r="X22" i="7" s="1"/>
  <c r="V12" i="7"/>
  <c r="X12" i="7" s="1"/>
  <c r="V26" i="7"/>
  <c r="X26" i="7" s="1"/>
  <c r="V15" i="7"/>
  <c r="X15" i="7" s="1"/>
  <c r="V25" i="7"/>
  <c r="X25" i="7" s="1"/>
  <c r="V27" i="7"/>
  <c r="X27" i="7" s="1"/>
  <c r="V31" i="7"/>
  <c r="X31" i="7" s="1"/>
  <c r="V13" i="7"/>
  <c r="X13" i="7" s="1"/>
  <c r="V23" i="7"/>
  <c r="X23" i="7" s="1"/>
  <c r="V30" i="7"/>
  <c r="X30" i="7" s="1"/>
  <c r="V33" i="7"/>
  <c r="X33" i="7" s="1"/>
  <c r="V20" i="7"/>
  <c r="X20" i="7" s="1"/>
  <c r="V14" i="7"/>
  <c r="X14" i="7" s="1"/>
  <c r="V28" i="7"/>
  <c r="X28" i="7" s="1"/>
  <c r="V21" i="7"/>
  <c r="X21" i="7" s="1"/>
  <c r="V17" i="7"/>
  <c r="X17" i="7" s="1"/>
  <c r="V16" i="7"/>
  <c r="X16" i="7" s="1"/>
  <c r="V18" i="7"/>
  <c r="X18" i="7" s="1"/>
  <c r="V32" i="7"/>
  <c r="X32" i="7" s="1"/>
  <c r="V19" i="7"/>
  <c r="X24" i="4"/>
  <c r="X18" i="4"/>
  <c r="X20" i="4"/>
  <c r="X13" i="4"/>
  <c r="X19" i="4"/>
  <c r="X26" i="4"/>
  <c r="X23" i="4"/>
  <c r="X14" i="4"/>
  <c r="X15" i="4"/>
  <c r="X22" i="4"/>
  <c r="X17" i="4"/>
  <c r="X30" i="4"/>
  <c r="X25" i="4"/>
  <c r="X28" i="4"/>
  <c r="X31" i="4"/>
  <c r="X27" i="4"/>
  <c r="X21" i="4"/>
  <c r="X29" i="4"/>
  <c r="X16" i="4"/>
  <c r="V30" i="4"/>
  <c r="U24" i="4"/>
  <c r="U18" i="4"/>
  <c r="U20" i="4"/>
  <c r="U13" i="4"/>
  <c r="U19" i="4"/>
  <c r="U26" i="4"/>
  <c r="U23" i="4"/>
  <c r="U14" i="4"/>
  <c r="U15" i="4"/>
  <c r="U22" i="4"/>
  <c r="U17" i="4"/>
  <c r="U30" i="4"/>
  <c r="U25" i="4"/>
  <c r="U28" i="4"/>
  <c r="U31" i="4"/>
  <c r="U27" i="4"/>
  <c r="U21" i="4"/>
  <c r="U29" i="4"/>
  <c r="U16" i="4"/>
  <c r="V24" i="4"/>
  <c r="V18" i="4"/>
  <c r="V20" i="4"/>
  <c r="V13" i="4"/>
  <c r="V19" i="4"/>
  <c r="V26" i="4"/>
  <c r="V23" i="4"/>
  <c r="V15" i="4"/>
  <c r="V22" i="4"/>
  <c r="V17" i="4"/>
  <c r="V25" i="4"/>
  <c r="V28" i="4"/>
  <c r="V31" i="4"/>
  <c r="V21" i="4"/>
  <c r="V29" i="4"/>
  <c r="V16" i="4"/>
  <c r="Y24" i="5"/>
  <c r="Y16" i="5"/>
  <c r="Y12" i="5"/>
  <c r="Y20" i="5"/>
  <c r="Y27" i="5"/>
  <c r="Y29" i="5"/>
  <c r="Y13" i="5"/>
  <c r="Y22" i="5"/>
  <c r="Y26" i="5"/>
  <c r="Y15" i="5"/>
  <c r="Y17" i="5"/>
  <c r="Y18" i="5"/>
  <c r="Y19" i="5"/>
  <c r="Y25" i="5"/>
  <c r="Y21" i="5"/>
  <c r="Y23" i="5"/>
  <c r="Y28" i="5"/>
  <c r="Y30" i="5"/>
  <c r="Y31" i="5"/>
  <c r="Y14" i="5"/>
  <c r="V24" i="5"/>
  <c r="V16" i="5"/>
  <c r="V12" i="5"/>
  <c r="V20" i="5"/>
  <c r="V27" i="5"/>
  <c r="V29" i="5"/>
  <c r="V13" i="5"/>
  <c r="V22" i="5"/>
  <c r="V26" i="5"/>
  <c r="V15" i="5"/>
  <c r="V17" i="5"/>
  <c r="V18" i="5"/>
  <c r="V19" i="5"/>
  <c r="V25" i="5"/>
  <c r="V21" i="5"/>
  <c r="V23" i="5"/>
  <c r="V28" i="5"/>
  <c r="V30" i="5"/>
  <c r="V31" i="5"/>
  <c r="V14" i="5"/>
  <c r="AC27" i="3"/>
  <c r="AC31" i="3"/>
  <c r="AC16" i="3"/>
  <c r="AC25" i="3"/>
  <c r="AE25" i="3" s="1"/>
  <c r="AC21" i="3"/>
  <c r="AC17" i="3"/>
  <c r="AC29" i="3"/>
  <c r="AC28" i="3"/>
  <c r="AE28" i="3" s="1"/>
  <c r="AC35" i="3"/>
  <c r="AC15" i="3"/>
  <c r="AE15" i="3" s="1"/>
  <c r="AC39" i="3"/>
  <c r="AE39" i="3" s="1"/>
  <c r="AC36" i="3"/>
  <c r="AE36" i="3" s="1"/>
  <c r="AC32" i="3"/>
  <c r="AC23" i="3"/>
  <c r="AC37" i="3"/>
  <c r="AE37" i="3" s="1"/>
  <c r="AC38" i="3"/>
  <c r="AE38" i="3" s="1"/>
  <c r="AC20" i="3"/>
  <c r="AC22" i="3"/>
  <c r="AC33" i="3"/>
  <c r="AC13" i="3"/>
  <c r="AE13" i="3" s="1"/>
  <c r="AC19" i="3"/>
  <c r="AC30" i="3"/>
  <c r="AC26" i="3"/>
  <c r="AC34" i="3"/>
  <c r="AE34" i="3" s="1"/>
  <c r="AC18" i="3"/>
  <c r="AC24" i="3"/>
  <c r="AE24" i="3" s="1"/>
  <c r="AC14" i="3"/>
  <c r="AE14" i="3" s="1"/>
  <c r="AC12" i="3"/>
  <c r="X12" i="3"/>
  <c r="AE27" i="3"/>
  <c r="AE31" i="3"/>
  <c r="AE16" i="3"/>
  <c r="AE21" i="3"/>
  <c r="AE17" i="3"/>
  <c r="AE29" i="3"/>
  <c r="AE35" i="3"/>
  <c r="AE32" i="3"/>
  <c r="AE23" i="3"/>
  <c r="AE20" i="3"/>
  <c r="AE22" i="3"/>
  <c r="AE33" i="3"/>
  <c r="AE19" i="3"/>
  <c r="AE30" i="3"/>
  <c r="AE26" i="3"/>
  <c r="AE18" i="3"/>
  <c r="AA33" i="3"/>
  <c r="AA13" i="3"/>
  <c r="AA19" i="3"/>
  <c r="AA30" i="3"/>
  <c r="AA26" i="3"/>
  <c r="AA34" i="3"/>
  <c r="AA18" i="3"/>
  <c r="AA24" i="3"/>
  <c r="AA14" i="3"/>
  <c r="Z27" i="3"/>
  <c r="Z31" i="3"/>
  <c r="Z16" i="3"/>
  <c r="Z25" i="3"/>
  <c r="Z21" i="3"/>
  <c r="Z17" i="3"/>
  <c r="Z29" i="3"/>
  <c r="Z28" i="3"/>
  <c r="Z35" i="3"/>
  <c r="Z15" i="3"/>
  <c r="Z39" i="3"/>
  <c r="Z36" i="3"/>
  <c r="Z32" i="3"/>
  <c r="Z23" i="3"/>
  <c r="Z37" i="3"/>
  <c r="Z38" i="3"/>
  <c r="Z20" i="3"/>
  <c r="Z22" i="3"/>
  <c r="Z33" i="3"/>
  <c r="AB33" i="3" s="1"/>
  <c r="Z13" i="3"/>
  <c r="AB13" i="3" s="1"/>
  <c r="Z19" i="3"/>
  <c r="AB19" i="3" s="1"/>
  <c r="Z30" i="3"/>
  <c r="AB30" i="3" s="1"/>
  <c r="Z26" i="3"/>
  <c r="AB26" i="3" s="1"/>
  <c r="Z34" i="3"/>
  <c r="AB34" i="3" s="1"/>
  <c r="Z18" i="3"/>
  <c r="AB18" i="3" s="1"/>
  <c r="Z24" i="3"/>
  <c r="AB24" i="3" s="1"/>
  <c r="Z14" i="3"/>
  <c r="AB14" i="3" s="1"/>
  <c r="Z12" i="3"/>
  <c r="V27" i="4" l="1"/>
  <c r="V14" i="4"/>
  <c r="Y21" i="4"/>
  <c r="Y15" i="4"/>
  <c r="Y24" i="4"/>
  <c r="Y27" i="4"/>
  <c r="Y14" i="4"/>
  <c r="Y31" i="4"/>
  <c r="Y23" i="4"/>
  <c r="Y28" i="4"/>
  <c r="Y26" i="4"/>
  <c r="Y25" i="4"/>
  <c r="Y19" i="4"/>
  <c r="Y30" i="4"/>
  <c r="Y13" i="4"/>
  <c r="Y16" i="4"/>
  <c r="Y17" i="4"/>
  <c r="Y20" i="4"/>
  <c r="Y29" i="4"/>
  <c r="Y22" i="4"/>
  <c r="Y18" i="4"/>
  <c r="AG25" i="8"/>
  <c r="AI25" i="8" s="1"/>
  <c r="AG32" i="8"/>
  <c r="AI32" i="8" s="1"/>
  <c r="AG27" i="8"/>
  <c r="AI27" i="8" s="1"/>
  <c r="AG22" i="8"/>
  <c r="AI22" i="8" s="1"/>
  <c r="AG20" i="8"/>
  <c r="AI20" i="8" s="1"/>
  <c r="AG12" i="8"/>
  <c r="AI12" i="8" s="1"/>
  <c r="AG13" i="8"/>
  <c r="AI13" i="8" s="1"/>
  <c r="AG28" i="8"/>
  <c r="AI28" i="8" s="1"/>
  <c r="AG26" i="8"/>
  <c r="AI26" i="8" s="1"/>
  <c r="AG19" i="8"/>
  <c r="AI19" i="8" s="1"/>
  <c r="AG17" i="8"/>
  <c r="AI17" i="8" s="1"/>
  <c r="AG31" i="8"/>
  <c r="AI31" i="8" s="1"/>
  <c r="AG24" i="8"/>
  <c r="AI24" i="8" s="1"/>
  <c r="AG21" i="8"/>
  <c r="AI21" i="8" s="1"/>
  <c r="AG18" i="8"/>
  <c r="AI18" i="8" s="1"/>
  <c r="AG16" i="8"/>
  <c r="AI16" i="8" s="1"/>
  <c r="AG15" i="8"/>
  <c r="AI15" i="8" s="1"/>
  <c r="AG23" i="8"/>
  <c r="AI23" i="8" s="1"/>
  <c r="AG14" i="8"/>
  <c r="AI14" i="8" s="1"/>
  <c r="AG29" i="8"/>
  <c r="AI29" i="8" s="1"/>
  <c r="AG30" i="8"/>
  <c r="AD25" i="8"/>
  <c r="AF25" i="8" s="1"/>
  <c r="AD32" i="8"/>
  <c r="AF32" i="8" s="1"/>
  <c r="AD27" i="8"/>
  <c r="AF27" i="8" s="1"/>
  <c r="AD22" i="8"/>
  <c r="AF22" i="8" s="1"/>
  <c r="AD20" i="8"/>
  <c r="AF20" i="8" s="1"/>
  <c r="AD12" i="8"/>
  <c r="AF12" i="8" s="1"/>
  <c r="AD13" i="8"/>
  <c r="AF13" i="8" s="1"/>
  <c r="AD28" i="8"/>
  <c r="AF28" i="8" s="1"/>
  <c r="AD26" i="8"/>
  <c r="AF26" i="8" s="1"/>
  <c r="AD19" i="8"/>
  <c r="AF19" i="8" s="1"/>
  <c r="AD17" i="8"/>
  <c r="AF17" i="8" s="1"/>
  <c r="AD31" i="8"/>
  <c r="AF31" i="8" s="1"/>
  <c r="AD24" i="8"/>
  <c r="AF24" i="8" s="1"/>
  <c r="AD21" i="8"/>
  <c r="AF21" i="8" s="1"/>
  <c r="AD18" i="8"/>
  <c r="AF18" i="8" s="1"/>
  <c r="AD16" i="8"/>
  <c r="AF16" i="8" s="1"/>
  <c r="AD15" i="8"/>
  <c r="AF15" i="8" s="1"/>
  <c r="AD23" i="8"/>
  <c r="AF23" i="8" s="1"/>
  <c r="AD14" i="8"/>
  <c r="AF14" i="8" s="1"/>
  <c r="AD29" i="8"/>
  <c r="AF29" i="8" s="1"/>
  <c r="AD30" i="8"/>
  <c r="AF30" i="8" s="1"/>
  <c r="AE23" i="8"/>
  <c r="AE15" i="8"/>
  <c r="AE16" i="8"/>
  <c r="AE18" i="8"/>
  <c r="AE21" i="8"/>
  <c r="AE24" i="8"/>
  <c r="AE31" i="8"/>
  <c r="AE17" i="8"/>
  <c r="AE19" i="8"/>
  <c r="AE26" i="8"/>
  <c r="AE28" i="8"/>
  <c r="AE13" i="8"/>
  <c r="AE12" i="8"/>
  <c r="AE20" i="8"/>
  <c r="AE22" i="8"/>
  <c r="AE27" i="8"/>
  <c r="AE32" i="8"/>
  <c r="AE25" i="8"/>
  <c r="AI30" i="8"/>
  <c r="AE30" i="8"/>
  <c r="W12" i="6" l="1"/>
  <c r="W20" i="6"/>
  <c r="X20" i="6"/>
  <c r="W19" i="6"/>
  <c r="X19" i="6" s="1"/>
  <c r="W26" i="6"/>
  <c r="X26" i="6"/>
  <c r="W18" i="6"/>
  <c r="X18" i="6" s="1"/>
  <c r="W24" i="6"/>
  <c r="X24" i="6"/>
  <c r="W14" i="6"/>
  <c r="X14" i="6"/>
  <c r="W21" i="6"/>
  <c r="X21" i="6"/>
  <c r="W13" i="6"/>
  <c r="W23" i="6"/>
  <c r="X23" i="6" s="1"/>
  <c r="W16" i="6"/>
  <c r="X16" i="6"/>
  <c r="W15" i="6"/>
  <c r="X15" i="6" s="1"/>
  <c r="W17" i="6"/>
  <c r="W29" i="6"/>
  <c r="X29" i="6"/>
  <c r="W22" i="6"/>
  <c r="X22" i="6"/>
  <c r="W28" i="6"/>
  <c r="X28" i="6"/>
  <c r="W25" i="6"/>
  <c r="W27" i="6"/>
  <c r="X27" i="6"/>
  <c r="AA19" i="7"/>
  <c r="W19" i="7"/>
  <c r="X19" i="7" s="1"/>
  <c r="X12" i="4"/>
  <c r="Y12" i="4" s="1"/>
  <c r="U12" i="4"/>
  <c r="V12" i="4" s="1"/>
  <c r="AA22" i="3"/>
  <c r="AB22" i="3" s="1"/>
  <c r="AA20" i="3"/>
  <c r="AB20" i="3" s="1"/>
  <c r="AA38" i="3"/>
  <c r="AB38" i="3" s="1"/>
  <c r="AA37" i="3"/>
  <c r="AB37" i="3" s="1"/>
  <c r="AA23" i="3"/>
  <c r="AB23" i="3" s="1"/>
  <c r="AA32" i="3"/>
  <c r="AB32" i="3" s="1"/>
  <c r="AA36" i="3"/>
  <c r="AB36" i="3" s="1"/>
  <c r="AA39" i="3"/>
  <c r="AB39" i="3" s="1"/>
  <c r="AA15" i="3"/>
  <c r="AB15" i="3" s="1"/>
  <c r="AA35" i="3"/>
  <c r="AB35" i="3" s="1"/>
  <c r="AA28" i="3"/>
  <c r="AB28" i="3" s="1"/>
  <c r="AA29" i="3"/>
  <c r="AB29" i="3" s="1"/>
  <c r="AA17" i="3"/>
  <c r="AB17" i="3" s="1"/>
  <c r="AA21" i="3"/>
  <c r="AB21" i="3" s="1"/>
  <c r="AA25" i="3"/>
  <c r="AB25" i="3" s="1"/>
  <c r="AA16" i="3"/>
  <c r="AB16" i="3" s="1"/>
  <c r="AA31" i="3"/>
  <c r="AB31" i="3" s="1"/>
  <c r="AA27" i="3"/>
  <c r="AB27" i="3" s="1"/>
  <c r="AE12" i="3"/>
  <c r="AA12" i="3"/>
  <c r="AB12" i="3"/>
  <c r="N12" i="2"/>
  <c r="O12" i="2"/>
  <c r="P12" i="2"/>
  <c r="Q12" i="2"/>
  <c r="S12" i="2" s="1"/>
  <c r="R12" i="2"/>
  <c r="N13" i="2"/>
  <c r="P13" i="2" s="1"/>
  <c r="O13" i="2"/>
  <c r="Q13" i="2"/>
  <c r="R13" i="2"/>
  <c r="S13" i="2"/>
  <c r="N14" i="2"/>
  <c r="O14" i="2"/>
  <c r="P14" i="2"/>
  <c r="Q14" i="2"/>
  <c r="S14" i="2" s="1"/>
  <c r="R14" i="2"/>
  <c r="N15" i="2"/>
  <c r="P15" i="2" s="1"/>
  <c r="O15" i="2"/>
  <c r="Q15" i="2"/>
  <c r="R15" i="2"/>
  <c r="S15" i="2"/>
  <c r="N16" i="2"/>
  <c r="O16" i="2"/>
  <c r="P16" i="2"/>
  <c r="Q16" i="2"/>
  <c r="S16" i="2" s="1"/>
  <c r="R16" i="2"/>
  <c r="N17" i="2"/>
  <c r="P17" i="2" s="1"/>
  <c r="O17" i="2"/>
  <c r="Q17" i="2"/>
  <c r="R17" i="2"/>
  <c r="S17" i="2"/>
  <c r="N18" i="2"/>
  <c r="O18" i="2"/>
  <c r="P18" i="2"/>
  <c r="Q18" i="2"/>
  <c r="S18" i="2" s="1"/>
  <c r="R18" i="2"/>
  <c r="N19" i="2"/>
  <c r="P19" i="2" s="1"/>
  <c r="O19" i="2"/>
  <c r="Q19" i="2"/>
  <c r="R19" i="2"/>
  <c r="S19" i="2"/>
  <c r="N20" i="2"/>
  <c r="O20" i="2"/>
  <c r="P20" i="2"/>
  <c r="Q20" i="2"/>
  <c r="S20" i="2" s="1"/>
  <c r="R20" i="2"/>
  <c r="N21" i="2"/>
  <c r="P21" i="2" s="1"/>
  <c r="O21" i="2"/>
  <c r="Q21" i="2"/>
  <c r="R21" i="2"/>
  <c r="S21" i="2"/>
  <c r="N22" i="2"/>
  <c r="O22" i="2"/>
  <c r="P22" i="2"/>
  <c r="Q22" i="2"/>
  <c r="S22" i="2" s="1"/>
  <c r="R22" i="2"/>
  <c r="N23" i="2"/>
  <c r="P23" i="2" s="1"/>
  <c r="O23" i="2"/>
  <c r="Q23" i="2"/>
  <c r="R23" i="2"/>
  <c r="S23" i="2"/>
  <c r="N24" i="2"/>
  <c r="O24" i="2"/>
  <c r="P24" i="2"/>
  <c r="Q24" i="2"/>
  <c r="S24" i="2" s="1"/>
  <c r="R24" i="2"/>
  <c r="N25" i="2"/>
  <c r="P25" i="2" s="1"/>
  <c r="O25" i="2"/>
  <c r="Q25" i="2"/>
  <c r="R25" i="2"/>
  <c r="S25" i="2"/>
  <c r="N26" i="2"/>
  <c r="O26" i="2"/>
  <c r="P26" i="2"/>
  <c r="Q26" i="2"/>
  <c r="S26" i="2" s="1"/>
  <c r="R26" i="2"/>
  <c r="N27" i="2"/>
  <c r="P27" i="2" s="1"/>
  <c r="O27" i="2"/>
  <c r="Q27" i="2"/>
  <c r="R27" i="2"/>
  <c r="S27" i="2"/>
  <c r="N28" i="2"/>
  <c r="O28" i="2"/>
  <c r="P28" i="2"/>
  <c r="Q28" i="2"/>
  <c r="S28" i="2" s="1"/>
  <c r="R28" i="2"/>
  <c r="N29" i="2"/>
  <c r="P29" i="2" s="1"/>
  <c r="O29" i="2"/>
  <c r="Q29" i="2"/>
  <c r="R29" i="2"/>
  <c r="S29" i="2"/>
  <c r="N30" i="2"/>
  <c r="O30" i="2"/>
  <c r="P30" i="2"/>
  <c r="Q30" i="2"/>
  <c r="S30" i="2" s="1"/>
  <c r="R30" i="2"/>
  <c r="X12" i="6" l="1"/>
  <c r="X13" i="6"/>
  <c r="X17" i="6"/>
  <c r="X25" i="6"/>
</calcChain>
</file>

<file path=xl/sharedStrings.xml><?xml version="1.0" encoding="utf-8"?>
<sst xmlns="http://schemas.openxmlformats.org/spreadsheetml/2006/main" count="802" uniqueCount="307">
  <si>
    <t>190631</t>
  </si>
  <si>
    <t>19</t>
  </si>
  <si>
    <t>190632</t>
  </si>
  <si>
    <t>18</t>
  </si>
  <si>
    <t>190636</t>
  </si>
  <si>
    <t>17</t>
  </si>
  <si>
    <t>190637</t>
  </si>
  <si>
    <t>16</t>
  </si>
  <si>
    <t>190654</t>
  </si>
  <si>
    <t>15</t>
  </si>
  <si>
    <t>190639</t>
  </si>
  <si>
    <t>14</t>
  </si>
  <si>
    <t>190643</t>
  </si>
  <si>
    <t>13</t>
  </si>
  <si>
    <t>190645</t>
  </si>
  <si>
    <t>12</t>
  </si>
  <si>
    <t>190635</t>
  </si>
  <si>
    <t>11</t>
  </si>
  <si>
    <t>190650</t>
  </si>
  <si>
    <t>10</t>
  </si>
  <si>
    <t>190641</t>
  </si>
  <si>
    <t>9</t>
  </si>
  <si>
    <t>190649</t>
  </si>
  <si>
    <t>8</t>
  </si>
  <si>
    <t>190642</t>
  </si>
  <si>
    <t>7</t>
  </si>
  <si>
    <t>190653</t>
  </si>
  <si>
    <t>6</t>
  </si>
  <si>
    <t>190633</t>
  </si>
  <si>
    <t>5</t>
  </si>
  <si>
    <t>190185</t>
  </si>
  <si>
    <t>4</t>
  </si>
  <si>
    <t>190644</t>
  </si>
  <si>
    <t>3</t>
  </si>
  <si>
    <t>190640</t>
  </si>
  <si>
    <t>2</t>
  </si>
  <si>
    <t>190630</t>
  </si>
  <si>
    <t>1</t>
  </si>
  <si>
    <t>35</t>
  </si>
  <si>
    <t>92</t>
  </si>
  <si>
    <t>26</t>
  </si>
  <si>
    <t>27</t>
  </si>
  <si>
    <t>29</t>
  </si>
  <si>
    <t>Средний балл по группе</t>
  </si>
  <si>
    <t>50</t>
  </si>
  <si>
    <t>100</t>
  </si>
  <si>
    <t>Максимальный балл</t>
  </si>
  <si>
    <t>2 КС</t>
  </si>
  <si>
    <t>1 КС</t>
  </si>
  <si>
    <t>Курков Владимир Вячеславович</t>
  </si>
  <si>
    <t>Гаврилюк Наталия Павловна</t>
  </si>
  <si>
    <t>Амбарцумян Анри Юрьевич (внеш.совм.)</t>
  </si>
  <si>
    <t>Мязин Николай Александрович</t>
  </si>
  <si>
    <t>Королева Татьяна Константиновна</t>
  </si>
  <si>
    <t>всего</t>
  </si>
  <si>
    <t>Средний балл</t>
  </si>
  <si>
    <t>Сумма</t>
  </si>
  <si>
    <t>Экстремизм и терроризм как глобальная политическая проблема</t>
  </si>
  <si>
    <t>Преддипломная практика</t>
  </si>
  <si>
    <t>Политическая мифология</t>
  </si>
  <si>
    <t>Научно-исследовательская работа</t>
  </si>
  <si>
    <t>Второй иностранный язык</t>
  </si>
  <si>
    <t>Номер зачетной книжки</t>
  </si>
  <si>
    <t xml:space="preserve">Фамилия, имя, отчество </t>
  </si>
  <si>
    <t>№</t>
  </si>
  <si>
    <t>Профиль: Социально-политические коммуникации</t>
  </si>
  <si>
    <t>Год: 2022 - 2023</t>
  </si>
  <si>
    <t>Направление подготовки: Публичная политика и социальные науки</t>
  </si>
  <si>
    <t>Восьмой семестр</t>
  </si>
  <si>
    <t>Группа: Б-ППСН-41</t>
  </si>
  <si>
    <t>Сводная ведомость результатов рубежного контроля в семестре</t>
  </si>
  <si>
    <t>40</t>
  </si>
  <si>
    <t>30</t>
  </si>
  <si>
    <t>20</t>
  </si>
  <si>
    <t>202544</t>
  </si>
  <si>
    <t>28</t>
  </si>
  <si>
    <t>25</t>
  </si>
  <si>
    <t>202543</t>
  </si>
  <si>
    <t>202576</t>
  </si>
  <si>
    <t>202561</t>
  </si>
  <si>
    <t>24</t>
  </si>
  <si>
    <t>202570</t>
  </si>
  <si>
    <t>202550</t>
  </si>
  <si>
    <t>23</t>
  </si>
  <si>
    <t>202569</t>
  </si>
  <si>
    <t>22</t>
  </si>
  <si>
    <t>202552</t>
  </si>
  <si>
    <t>21</t>
  </si>
  <si>
    <t>202563</t>
  </si>
  <si>
    <t>38</t>
  </si>
  <si>
    <t>202557</t>
  </si>
  <si>
    <t>202567</t>
  </si>
  <si>
    <t>202574</t>
  </si>
  <si>
    <t>202549</t>
  </si>
  <si>
    <t>203206</t>
  </si>
  <si>
    <t>202558</t>
  </si>
  <si>
    <t>202562</t>
  </si>
  <si>
    <t>190730</t>
  </si>
  <si>
    <t>202546</t>
  </si>
  <si>
    <t>202571</t>
  </si>
  <si>
    <t>202554</t>
  </si>
  <si>
    <t>202555</t>
  </si>
  <si>
    <t>202559</t>
  </si>
  <si>
    <t>37</t>
  </si>
  <si>
    <t>202556</t>
  </si>
  <si>
    <t>202566</t>
  </si>
  <si>
    <t>202553</t>
  </si>
  <si>
    <t>202560</t>
  </si>
  <si>
    <t>202575</t>
  </si>
  <si>
    <t>202547</t>
  </si>
  <si>
    <t>70</t>
  </si>
  <si>
    <t>Широкова Евгения АлександровнаЩеголев Владислав Владимирович</t>
  </si>
  <si>
    <t>Дорожкина Татьяна Викторовна</t>
  </si>
  <si>
    <t>Непарко Марина Вячеславовна</t>
  </si>
  <si>
    <t>Ахмедзянов Рустам Равильевич</t>
  </si>
  <si>
    <t>Петрушина Оксана Михайловна</t>
  </si>
  <si>
    <t>Гомон Илона Владиславовна</t>
  </si>
  <si>
    <t>Гордиенкова Екатерина Анатольевна (внеш.совм.)Гордиенкова Екатерина Анатольевна (почас.)</t>
  </si>
  <si>
    <t>Иванова Марина Михайловна</t>
  </si>
  <si>
    <t>Физическая культура и спорт</t>
  </si>
  <si>
    <t>Управление таможенной деятельностью</t>
  </si>
  <si>
    <t>Товарная номенклатура внешнеэкономической деятельности</t>
  </si>
  <si>
    <t>Таможенный контроль товаров, содержащих объекты интеллектуальной собственности</t>
  </si>
  <si>
    <t>Таможенный контроль после выпуска товаров</t>
  </si>
  <si>
    <t>Таможенные платежи</t>
  </si>
  <si>
    <t>Таможенно-тарифное регулирование внешнеторговой деятельности</t>
  </si>
  <si>
    <t>Проектирование в профессиональной деятельности</t>
  </si>
  <si>
    <t>Практическое применение таможенных процедур</t>
  </si>
  <si>
    <t>Практика по получению профессиональных умений и опыта профессиональной деятельности</t>
  </si>
  <si>
    <t>Бухгалтерский учет</t>
  </si>
  <si>
    <t>Шестой семестр</t>
  </si>
  <si>
    <t>Группа: С-ТмД-31</t>
  </si>
  <si>
    <t>Группа: Б-Юр-41</t>
  </si>
  <si>
    <t>Направление подготовки: Юриспруденция</t>
  </si>
  <si>
    <t>Профиль: Юриспруденция</t>
  </si>
  <si>
    <t>Арбитражный процесс</t>
  </si>
  <si>
    <t>Корпоративное право</t>
  </si>
  <si>
    <t>Правовые основы ОРД</t>
  </si>
  <si>
    <t>Прокурорский надзор</t>
  </si>
  <si>
    <t>Профилактика преступлений</t>
  </si>
  <si>
    <t>Семейное право</t>
  </si>
  <si>
    <t>Страховое право</t>
  </si>
  <si>
    <t>Александров Андрей Юрьевич</t>
  </si>
  <si>
    <t>Ханина Ирина Геннадьевна (внеш.совм.)</t>
  </si>
  <si>
    <t>Васильева Татьяна Валентиновна</t>
  </si>
  <si>
    <t>Семенова Наталья Константиновна</t>
  </si>
  <si>
    <t>Дроздов Денис Евгеньевич</t>
  </si>
  <si>
    <t>Власов Евгений Васильевич</t>
  </si>
  <si>
    <t>Красина Елена Николаевна</t>
  </si>
  <si>
    <t>97</t>
  </si>
  <si>
    <t>190656</t>
  </si>
  <si>
    <t>190660</t>
  </si>
  <si>
    <t>160318</t>
  </si>
  <si>
    <t>190666</t>
  </si>
  <si>
    <t>190667</t>
  </si>
  <si>
    <t>190668</t>
  </si>
  <si>
    <t>190669</t>
  </si>
  <si>
    <t>190670</t>
  </si>
  <si>
    <t>190671</t>
  </si>
  <si>
    <t>190763</t>
  </si>
  <si>
    <t>190675</t>
  </si>
  <si>
    <t>190728</t>
  </si>
  <si>
    <t>190677</t>
  </si>
  <si>
    <t>190680</t>
  </si>
  <si>
    <t>190681</t>
  </si>
  <si>
    <t>190683</t>
  </si>
  <si>
    <t>190684</t>
  </si>
  <si>
    <t>190687</t>
  </si>
  <si>
    <t>190691</t>
  </si>
  <si>
    <t>190696</t>
  </si>
  <si>
    <t>180606</t>
  </si>
  <si>
    <t>190749</t>
  </si>
  <si>
    <t>190746</t>
  </si>
  <si>
    <t>190743</t>
  </si>
  <si>
    <t>190737</t>
  </si>
  <si>
    <t>33</t>
  </si>
  <si>
    <t>190727</t>
  </si>
  <si>
    <t>190724</t>
  </si>
  <si>
    <t>32</t>
  </si>
  <si>
    <t>190720</t>
  </si>
  <si>
    <t>39</t>
  </si>
  <si>
    <t>190719</t>
  </si>
  <si>
    <t>190718</t>
  </si>
  <si>
    <t>190717</t>
  </si>
  <si>
    <t>190715</t>
  </si>
  <si>
    <t>190713</t>
  </si>
  <si>
    <t>190712</t>
  </si>
  <si>
    <t>190711</t>
  </si>
  <si>
    <t>190710</t>
  </si>
  <si>
    <t>34</t>
  </si>
  <si>
    <t>190708</t>
  </si>
  <si>
    <t>190702</t>
  </si>
  <si>
    <t>31</t>
  </si>
  <si>
    <t>36</t>
  </si>
  <si>
    <t>Мигел Айгуль Амангельдовна</t>
  </si>
  <si>
    <t>Алексеева Екатерина Владимировна</t>
  </si>
  <si>
    <t>Авилова Елена ВикторовнаАвилова Елена Викторовна</t>
  </si>
  <si>
    <t>Товароведение и экспертиза в таможенном деле (продовольственные и непродовольственные товары)</t>
  </si>
  <si>
    <t>Страхование таможенных грузов</t>
  </si>
  <si>
    <t>Практикум по обоснованию контрактных цен</t>
  </si>
  <si>
    <t>Основы документооборота в таможенных органах</t>
  </si>
  <si>
    <t>Международное таможенное сотрудничество</t>
  </si>
  <si>
    <t>Контроль таможенной стоимости</t>
  </si>
  <si>
    <t>Контракты и внешнеторговая документация</t>
  </si>
  <si>
    <t>Информационные таможенные технологии</t>
  </si>
  <si>
    <t>Группа: С-ТмД-42</t>
  </si>
  <si>
    <t>190762</t>
  </si>
  <si>
    <t>190761</t>
  </si>
  <si>
    <t>190756</t>
  </si>
  <si>
    <t>190750</t>
  </si>
  <si>
    <t>190747</t>
  </si>
  <si>
    <t>190745</t>
  </si>
  <si>
    <t>190741</t>
  </si>
  <si>
    <t>190740</t>
  </si>
  <si>
    <t>190738</t>
  </si>
  <si>
    <t>190736</t>
  </si>
  <si>
    <t>190735</t>
  </si>
  <si>
    <t>190731</t>
  </si>
  <si>
    <t>190726</t>
  </si>
  <si>
    <t>190723</t>
  </si>
  <si>
    <t>190722</t>
  </si>
  <si>
    <t>190714</t>
  </si>
  <si>
    <t>190709</t>
  </si>
  <si>
    <t>190707</t>
  </si>
  <si>
    <t>190706</t>
  </si>
  <si>
    <t>190705</t>
  </si>
  <si>
    <t>190704</t>
  </si>
  <si>
    <t>190703</t>
  </si>
  <si>
    <t>Авилова Елена ВикторовнаГордиенкова Екатерина Анатольевна (внеш.совм.)</t>
  </si>
  <si>
    <t>Группа: С-ТмД-41</t>
  </si>
  <si>
    <t>190701</t>
  </si>
  <si>
    <t>190700</t>
  </si>
  <si>
    <t>190699</t>
  </si>
  <si>
    <t>190698</t>
  </si>
  <si>
    <t>190695</t>
  </si>
  <si>
    <t>190694</t>
  </si>
  <si>
    <t>190693</t>
  </si>
  <si>
    <t>190692</t>
  </si>
  <si>
    <t>190690</t>
  </si>
  <si>
    <t>190686</t>
  </si>
  <si>
    <t>190685</t>
  </si>
  <si>
    <t>190682</t>
  </si>
  <si>
    <t>190679</t>
  </si>
  <si>
    <t>190674</t>
  </si>
  <si>
    <t>190665</t>
  </si>
  <si>
    <t>190664</t>
  </si>
  <si>
    <t>190663</t>
  </si>
  <si>
    <t>190662</t>
  </si>
  <si>
    <t>190659</t>
  </si>
  <si>
    <t>190655</t>
  </si>
  <si>
    <t>83</t>
  </si>
  <si>
    <t>Илларионов Алексей Владимирович (внеш.совм.)</t>
  </si>
  <si>
    <t>Конкурентное право</t>
  </si>
  <si>
    <t>Группа: Б-Юр-42</t>
  </si>
  <si>
    <t>200370</t>
  </si>
  <si>
    <t>201058</t>
  </si>
  <si>
    <t>200791</t>
  </si>
  <si>
    <t>202745</t>
  </si>
  <si>
    <t>201062</t>
  </si>
  <si>
    <t>202751</t>
  </si>
  <si>
    <t>201063</t>
  </si>
  <si>
    <t>201208</t>
  </si>
  <si>
    <t>200369</t>
  </si>
  <si>
    <t>200790</t>
  </si>
  <si>
    <t>201059</t>
  </si>
  <si>
    <t>202752</t>
  </si>
  <si>
    <t>202753</t>
  </si>
  <si>
    <t>201066</t>
  </si>
  <si>
    <t>201061</t>
  </si>
  <si>
    <t>202746</t>
  </si>
  <si>
    <t>201064</t>
  </si>
  <si>
    <t>202748</t>
  </si>
  <si>
    <t>201209</t>
  </si>
  <si>
    <t>202754</t>
  </si>
  <si>
    <t>201065</t>
  </si>
  <si>
    <t>Гришина Галина Валентиновна</t>
  </si>
  <si>
    <t>Кометчиков Игорь Вячеславович</t>
  </si>
  <si>
    <t>Кабанов Кирилл Валерьевич</t>
  </si>
  <si>
    <t>Реймер Мария Валериевна</t>
  </si>
  <si>
    <t>Гаврилюк Наталия ПавловнаФельдман Павел Владиславович</t>
  </si>
  <si>
    <t>Ощепкова Наталья АнатольевнаТкачева Юлия Сергеевна</t>
  </si>
  <si>
    <t>Акимова Елена АнатольевнаРеймер Мария Валериевна</t>
  </si>
  <si>
    <t>Астахова Любава ГеннадиевнаБуслаева Елена Николаевна</t>
  </si>
  <si>
    <t>Щосева Елена Пантелеймоновна</t>
  </si>
  <si>
    <t>Тарасова Любовь Валерьевна</t>
  </si>
  <si>
    <t>Заборина Мария Алексеевна</t>
  </si>
  <si>
    <t>Лыфенко Дмитрий Валерьевич</t>
  </si>
  <si>
    <t>Современная история России (1985 г. - нач. XXI в.)</t>
  </si>
  <si>
    <t>Психология в образовании</t>
  </si>
  <si>
    <t>Производственная практика (педагогическая)</t>
  </si>
  <si>
    <t>Практический курс иностранного языка</t>
  </si>
  <si>
    <t>Педагогика</t>
  </si>
  <si>
    <t>Основы инклюзивного образования</t>
  </si>
  <si>
    <t>Новая и новейшая история Востока</t>
  </si>
  <si>
    <t xml:space="preserve">Методика обучения иностранному языку </t>
  </si>
  <si>
    <t>Латынь в контексте античной культуры</t>
  </si>
  <si>
    <t>Духовно-нравственное воспитание личности: версия русской классики</t>
  </si>
  <si>
    <t>Аспекты педагогических коммуникаций на иностранном языке</t>
  </si>
  <si>
    <t>Профиль: История и иностранный язык (английский язык)</t>
  </si>
  <si>
    <t>Направление подготовки: Педагогическое образование (с двумя профилями подготовки)</t>
  </si>
  <si>
    <t>Группа: Б-ПИиИЯ-31</t>
  </si>
  <si>
    <t>Институт истории и права</t>
  </si>
  <si>
    <t>Специальность: Таможенное дело</t>
  </si>
  <si>
    <t>Специализация: Таможенные платежи и валютное регулирование</t>
  </si>
  <si>
    <t xml:space="preserve">Институт истории и права																</t>
  </si>
  <si>
    <t xml:space="preserve">Специальность: Таможенное дело										</t>
  </si>
  <si>
    <t xml:space="preserve">Специализация: Таможенные платежи и валютное регулирование		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</si>
</sst>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 Cyr"/>
    </font>
    <font>
      <sz val="8"/>
      <color indexed="20"/>
      <name val="Arial Cyr"/>
    </font>
    <font>
      <b/>
      <sz val="8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1" xfId="1" applyBorder="1"/>
    <xf numFmtId="0" fontId="2" fillId="2" borderId="2" xfId="1" applyFont="1" applyFill="1" applyBorder="1" applyAlignment="1">
      <alignment horizontal="center" vertical="top"/>
    </xf>
    <xf numFmtId="0" fontId="2" fillId="2" borderId="3" xfId="1" applyFont="1" applyFill="1" applyBorder="1" applyAlignment="1">
      <alignment horizontal="center" vertical="top"/>
    </xf>
    <xf numFmtId="0" fontId="2" fillId="3" borderId="3" xfId="1" applyFont="1" applyFill="1" applyBorder="1" applyAlignment="1">
      <alignment horizontal="center" vertical="top"/>
    </xf>
    <xf numFmtId="0" fontId="2" fillId="3" borderId="3" xfId="1" applyFont="1" applyFill="1" applyBorder="1" applyAlignment="1">
      <alignment horizontal="left" vertical="top"/>
    </xf>
    <xf numFmtId="0" fontId="2" fillId="3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 vertical="top"/>
    </xf>
    <xf numFmtId="0" fontId="2" fillId="2" borderId="6" xfId="1" applyFont="1" applyFill="1" applyBorder="1" applyAlignment="1">
      <alignment horizontal="center" vertical="top"/>
    </xf>
    <xf numFmtId="0" fontId="2" fillId="3" borderId="6" xfId="1" applyFont="1" applyFill="1" applyBorder="1" applyAlignment="1">
      <alignment horizontal="center" vertical="top"/>
    </xf>
    <xf numFmtId="0" fontId="2" fillId="3" borderId="6" xfId="1" applyFont="1" applyFill="1" applyBorder="1" applyAlignment="1">
      <alignment horizontal="left" vertical="top"/>
    </xf>
    <xf numFmtId="0" fontId="2" fillId="3" borderId="7" xfId="1" applyFont="1" applyFill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5" borderId="10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/>
    </xf>
    <xf numFmtId="0" fontId="2" fillId="5" borderId="11" xfId="1" applyFont="1" applyFill="1" applyBorder="1" applyAlignment="1">
      <alignment horizontal="center" vertical="center"/>
    </xf>
    <xf numFmtId="0" fontId="2" fillId="5" borderId="5" xfId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0" fontId="1" fillId="0" borderId="1" xfId="1" applyBorder="1" applyAlignment="1">
      <alignment horizontal="center" vertical="center" textRotation="90"/>
    </xf>
    <xf numFmtId="0" fontId="1" fillId="0" borderId="18" xfId="1" applyBorder="1" applyAlignment="1">
      <alignment horizontal="center" vertical="center" textRotation="90"/>
    </xf>
    <xf numFmtId="0" fontId="4" fillId="0" borderId="0" xfId="1" applyFont="1" applyAlignment="1">
      <alignment horizontal="left"/>
    </xf>
    <xf numFmtId="0" fontId="2" fillId="2" borderId="11" xfId="1" applyFont="1" applyFill="1" applyBorder="1" applyAlignment="1">
      <alignment horizontal="center" vertical="top"/>
    </xf>
    <xf numFmtId="0" fontId="2" fillId="2" borderId="24" xfId="1" applyFont="1" applyFill="1" applyBorder="1" applyAlignment="1">
      <alignment horizontal="center" vertical="top"/>
    </xf>
    <xf numFmtId="0" fontId="2" fillId="2" borderId="6" xfId="1" applyNumberFormat="1" applyFont="1" applyFill="1" applyBorder="1" applyAlignment="1">
      <alignment horizontal="center" vertical="top"/>
    </xf>
    <xf numFmtId="0" fontId="2" fillId="2" borderId="3" xfId="1" applyNumberFormat="1" applyFont="1" applyFill="1" applyBorder="1" applyAlignment="1">
      <alignment horizontal="center" vertical="top"/>
    </xf>
    <xf numFmtId="0" fontId="1" fillId="0" borderId="19" xfId="1" applyBorder="1" applyAlignment="1">
      <alignment horizontal="center" vertical="center" textRotation="90"/>
    </xf>
    <xf numFmtId="0" fontId="1" fillId="0" borderId="16" xfId="1" applyBorder="1" applyAlignment="1">
      <alignment horizontal="center" vertical="center" textRotation="90"/>
    </xf>
    <xf numFmtId="0" fontId="1" fillId="0" borderId="17" xfId="1" applyBorder="1" applyAlignment="1">
      <alignment horizontal="center" vertical="center" textRotation="90"/>
    </xf>
    <xf numFmtId="0" fontId="2" fillId="0" borderId="0" xfId="1" applyFont="1" applyAlignment="1">
      <alignment horizontal="left" vertical="top" wrapText="1"/>
    </xf>
    <xf numFmtId="0" fontId="2" fillId="0" borderId="21" xfId="1" applyFont="1" applyBorder="1" applyAlignment="1">
      <alignment horizontal="center" vertical="center" textRotation="90" wrapText="1"/>
    </xf>
    <xf numFmtId="0" fontId="4" fillId="0" borderId="2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right" vertical="center"/>
    </xf>
    <xf numFmtId="0" fontId="2" fillId="0" borderId="20" xfId="1" applyFont="1" applyBorder="1" applyAlignment="1">
      <alignment horizontal="center" vertical="center" textRotation="90" wrapText="1"/>
    </xf>
    <xf numFmtId="0" fontId="2" fillId="0" borderId="14" xfId="1" applyFont="1" applyBorder="1" applyAlignment="1">
      <alignment horizontal="center" vertical="center" textRotation="90" wrapText="1"/>
    </xf>
    <xf numFmtId="0" fontId="2" fillId="0" borderId="13" xfId="1" applyFont="1" applyBorder="1" applyAlignment="1">
      <alignment horizontal="center" vertical="center" textRotation="90" wrapText="1"/>
    </xf>
    <xf numFmtId="0" fontId="1" fillId="0" borderId="0" xfId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Обычный" xfId="0" builtinId="0"/>
    <cellStyle name="Обычный 2" xfId="1" xr:uid="{A31E47CC-B420-40D3-B2D2-ACDB0A3872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F38C2-ECAC-4183-841E-2A9461624684}">
  <sheetPr>
    <outlinePr summaryBelow="0" summaryRight="0"/>
    <pageSetUpPr autoPageBreaks="0" fitToPage="1"/>
  </sheetPr>
  <dimension ref="A1:AI32"/>
  <sheetViews>
    <sheetView topLeftCell="A2" zoomScale="80" zoomScaleNormal="80" workbookViewId="0">
      <selection activeCell="B12" sqref="B12:B32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9" width="4" style="1" customWidth="1"/>
    <col min="30" max="256" width="9.109375" style="1" customWidth="1"/>
    <col min="257" max="16384" width="9.109375" style="1"/>
  </cols>
  <sheetData>
    <row r="1" spans="1:35" ht="11.25" customHeight="1" x14ac:dyDescent="0.2">
      <c r="B1" s="25" t="s">
        <v>70</v>
      </c>
    </row>
    <row r="2" spans="1:35" ht="11.25" customHeight="1" x14ac:dyDescent="0.2"/>
    <row r="3" spans="1:35" ht="11.25" customHeight="1" x14ac:dyDescent="0.2">
      <c r="B3" s="33" t="s">
        <v>301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35" ht="21.75" customHeight="1" x14ac:dyDescent="0.2">
      <c r="B4" s="33" t="s">
        <v>300</v>
      </c>
      <c r="C4" s="33"/>
      <c r="D4" s="33" t="s">
        <v>130</v>
      </c>
      <c r="E4" s="33"/>
      <c r="F4" s="33"/>
      <c r="G4" s="33"/>
      <c r="H4" s="33" t="s">
        <v>299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35" ht="11.25" customHeight="1" x14ac:dyDescent="0.2">
      <c r="B5" s="33" t="s">
        <v>66</v>
      </c>
      <c r="C5" s="33"/>
      <c r="H5" s="33" t="s">
        <v>298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35" ht="11.25" customHeight="1" thickBot="1" x14ac:dyDescent="0.25"/>
    <row r="7" spans="1:35" ht="99.9" customHeight="1" thickBot="1" x14ac:dyDescent="0.25">
      <c r="A7" s="35" t="s">
        <v>64</v>
      </c>
      <c r="B7" s="38" t="s">
        <v>63</v>
      </c>
      <c r="C7" s="38" t="s">
        <v>62</v>
      </c>
      <c r="D7" s="34" t="s">
        <v>297</v>
      </c>
      <c r="E7" s="34"/>
      <c r="F7" s="34" t="s">
        <v>296</v>
      </c>
      <c r="G7" s="34"/>
      <c r="H7" s="34" t="s">
        <v>295</v>
      </c>
      <c r="I7" s="34"/>
      <c r="J7" s="34" t="s">
        <v>294</v>
      </c>
      <c r="K7" s="34"/>
      <c r="L7" s="34" t="s">
        <v>293</v>
      </c>
      <c r="M7" s="34"/>
      <c r="N7" s="34" t="s">
        <v>292</v>
      </c>
      <c r="O7" s="34"/>
      <c r="P7" s="34" t="s">
        <v>291</v>
      </c>
      <c r="Q7" s="34"/>
      <c r="R7" s="34" t="s">
        <v>290</v>
      </c>
      <c r="S7" s="34"/>
      <c r="T7" s="34" t="s">
        <v>126</v>
      </c>
      <c r="U7" s="34"/>
      <c r="V7" s="34" t="s">
        <v>289</v>
      </c>
      <c r="W7" s="34"/>
      <c r="X7" s="34" t="s">
        <v>288</v>
      </c>
      <c r="Y7" s="34"/>
      <c r="Z7" s="34" t="s">
        <v>287</v>
      </c>
      <c r="AA7" s="34"/>
      <c r="AB7" s="41" t="s">
        <v>119</v>
      </c>
      <c r="AC7" s="41"/>
      <c r="AD7" s="30" t="s">
        <v>56</v>
      </c>
      <c r="AE7" s="31"/>
      <c r="AF7" s="24" t="s">
        <v>54</v>
      </c>
      <c r="AG7" s="32" t="s">
        <v>55</v>
      </c>
      <c r="AH7" s="31"/>
      <c r="AI7" s="23" t="s">
        <v>54</v>
      </c>
    </row>
    <row r="8" spans="1:35" ht="75" customHeight="1" x14ac:dyDescent="0.2">
      <c r="A8" s="36"/>
      <c r="B8" s="39"/>
      <c r="C8" s="39"/>
      <c r="D8" s="42" t="s">
        <v>286</v>
      </c>
      <c r="E8" s="42"/>
      <c r="F8" s="42" t="s">
        <v>285</v>
      </c>
      <c r="G8" s="42"/>
      <c r="H8" s="42" t="s">
        <v>284</v>
      </c>
      <c r="I8" s="42"/>
      <c r="J8" s="42" t="s">
        <v>283</v>
      </c>
      <c r="K8" s="42"/>
      <c r="L8" s="42" t="s">
        <v>49</v>
      </c>
      <c r="M8" s="42"/>
      <c r="N8" s="42" t="s">
        <v>282</v>
      </c>
      <c r="O8" s="42"/>
      <c r="P8" s="42" t="s">
        <v>281</v>
      </c>
      <c r="Q8" s="42"/>
      <c r="R8" s="42" t="s">
        <v>280</v>
      </c>
      <c r="S8" s="42"/>
      <c r="T8" s="42" t="s">
        <v>279</v>
      </c>
      <c r="U8" s="42"/>
      <c r="V8" s="42" t="s">
        <v>278</v>
      </c>
      <c r="W8" s="42"/>
      <c r="X8" s="42" t="s">
        <v>277</v>
      </c>
      <c r="Y8" s="42"/>
      <c r="Z8" s="42" t="s">
        <v>276</v>
      </c>
      <c r="AA8" s="42"/>
      <c r="AB8" s="43" t="s">
        <v>275</v>
      </c>
      <c r="AC8" s="43"/>
      <c r="AD8" s="2"/>
      <c r="AE8" s="2"/>
      <c r="AF8" s="2"/>
      <c r="AG8" s="2"/>
      <c r="AH8" s="2"/>
      <c r="AI8" s="2"/>
    </row>
    <row r="9" spans="1:35" ht="11.25" customHeight="1" x14ac:dyDescent="0.2">
      <c r="A9" s="36"/>
      <c r="B9" s="22"/>
      <c r="C9" s="21"/>
      <c r="D9" s="18" t="s">
        <v>48</v>
      </c>
      <c r="E9" s="18" t="s">
        <v>47</v>
      </c>
      <c r="F9" s="18" t="s">
        <v>48</v>
      </c>
      <c r="G9" s="18" t="s">
        <v>47</v>
      </c>
      <c r="H9" s="18" t="s">
        <v>48</v>
      </c>
      <c r="I9" s="18" t="s">
        <v>47</v>
      </c>
      <c r="J9" s="18" t="s">
        <v>48</v>
      </c>
      <c r="K9" s="18" t="s">
        <v>47</v>
      </c>
      <c r="L9" s="18" t="s">
        <v>48</v>
      </c>
      <c r="M9" s="18" t="s">
        <v>47</v>
      </c>
      <c r="N9" s="18" t="s">
        <v>48</v>
      </c>
      <c r="O9" s="18" t="s">
        <v>47</v>
      </c>
      <c r="P9" s="18" t="s">
        <v>48</v>
      </c>
      <c r="Q9" s="18" t="s">
        <v>47</v>
      </c>
      <c r="R9" s="18" t="s">
        <v>48</v>
      </c>
      <c r="S9" s="18" t="s">
        <v>47</v>
      </c>
      <c r="T9" s="18" t="s">
        <v>48</v>
      </c>
      <c r="U9" s="18" t="s">
        <v>47</v>
      </c>
      <c r="V9" s="18" t="s">
        <v>48</v>
      </c>
      <c r="W9" s="18" t="s">
        <v>47</v>
      </c>
      <c r="X9" s="18" t="s">
        <v>48</v>
      </c>
      <c r="Y9" s="18" t="s">
        <v>47</v>
      </c>
      <c r="Z9" s="18" t="s">
        <v>48</v>
      </c>
      <c r="AA9" s="18" t="s">
        <v>47</v>
      </c>
      <c r="AB9" s="18" t="s">
        <v>48</v>
      </c>
      <c r="AC9" s="20" t="s">
        <v>47</v>
      </c>
      <c r="AD9" s="18" t="s">
        <v>48</v>
      </c>
      <c r="AE9" s="19" t="s">
        <v>47</v>
      </c>
      <c r="AF9" s="19"/>
      <c r="AG9" s="18" t="s">
        <v>48</v>
      </c>
      <c r="AH9" s="17" t="s">
        <v>47</v>
      </c>
      <c r="AI9" s="2"/>
    </row>
    <row r="10" spans="1:35" ht="11.25" customHeight="1" x14ac:dyDescent="0.2">
      <c r="A10" s="36"/>
      <c r="B10" s="40" t="s">
        <v>46</v>
      </c>
      <c r="C10" s="40"/>
      <c r="D10" s="16" t="s">
        <v>71</v>
      </c>
      <c r="E10" s="16"/>
      <c r="F10" s="16" t="s">
        <v>38</v>
      </c>
      <c r="G10" s="16"/>
      <c r="H10" s="16" t="s">
        <v>44</v>
      </c>
      <c r="I10" s="16" t="s">
        <v>44</v>
      </c>
      <c r="J10" s="16" t="s">
        <v>15</v>
      </c>
      <c r="K10" s="16"/>
      <c r="L10" s="16" t="s">
        <v>44</v>
      </c>
      <c r="M10" s="16" t="s">
        <v>44</v>
      </c>
      <c r="N10" s="16" t="s">
        <v>38</v>
      </c>
      <c r="O10" s="16"/>
      <c r="P10" s="16" t="s">
        <v>71</v>
      </c>
      <c r="Q10" s="16"/>
      <c r="R10" s="16" t="s">
        <v>76</v>
      </c>
      <c r="S10" s="16"/>
      <c r="T10" s="16" t="s">
        <v>44</v>
      </c>
      <c r="U10" s="16"/>
      <c r="V10" s="16"/>
      <c r="W10" s="16"/>
      <c r="X10" s="16"/>
      <c r="Y10" s="16"/>
      <c r="Z10" s="16" t="s">
        <v>44</v>
      </c>
      <c r="AA10" s="16" t="s">
        <v>44</v>
      </c>
      <c r="AB10" s="16" t="s">
        <v>72</v>
      </c>
      <c r="AC10" s="15" t="s">
        <v>110</v>
      </c>
      <c r="AD10" s="2"/>
      <c r="AE10" s="2"/>
      <c r="AF10" s="2"/>
      <c r="AG10" s="2"/>
      <c r="AH10" s="2"/>
      <c r="AI10" s="2"/>
    </row>
    <row r="11" spans="1:35" ht="11.25" customHeight="1" x14ac:dyDescent="0.2">
      <c r="A11" s="37"/>
      <c r="B11" s="40" t="s">
        <v>43</v>
      </c>
      <c r="C11" s="40"/>
      <c r="D11" s="14" t="s">
        <v>175</v>
      </c>
      <c r="E11" s="14"/>
      <c r="F11" s="14" t="s">
        <v>76</v>
      </c>
      <c r="G11" s="14"/>
      <c r="H11" s="14" t="s">
        <v>73</v>
      </c>
      <c r="I11" s="14"/>
      <c r="J11" s="14" t="s">
        <v>19</v>
      </c>
      <c r="K11" s="14"/>
      <c r="L11" s="14" t="s">
        <v>189</v>
      </c>
      <c r="M11" s="14"/>
      <c r="N11" s="14" t="s">
        <v>73</v>
      </c>
      <c r="O11" s="14"/>
      <c r="P11" s="14" t="s">
        <v>178</v>
      </c>
      <c r="Q11" s="14"/>
      <c r="R11" s="14" t="s">
        <v>11</v>
      </c>
      <c r="S11" s="14"/>
      <c r="T11" s="14" t="s">
        <v>73</v>
      </c>
      <c r="U11" s="14"/>
      <c r="V11" s="14"/>
      <c r="W11" s="14"/>
      <c r="X11" s="14" t="s">
        <v>3</v>
      </c>
      <c r="Y11" s="14"/>
      <c r="Z11" s="14" t="s">
        <v>11</v>
      </c>
      <c r="AA11" s="14"/>
      <c r="AB11" s="14" t="s">
        <v>13</v>
      </c>
      <c r="AC11" s="13"/>
      <c r="AD11" s="2"/>
      <c r="AE11" s="2"/>
      <c r="AF11" s="2"/>
      <c r="AG11" s="2"/>
      <c r="AH11" s="2"/>
      <c r="AI11" s="2"/>
    </row>
    <row r="12" spans="1:35" ht="11.25" customHeight="1" x14ac:dyDescent="0.2">
      <c r="A12" s="12" t="s">
        <v>37</v>
      </c>
      <c r="B12" s="11"/>
      <c r="C12" s="10" t="s">
        <v>268</v>
      </c>
      <c r="D12" s="28">
        <v>40</v>
      </c>
      <c r="E12" s="9"/>
      <c r="F12" s="28">
        <v>35</v>
      </c>
      <c r="G12" s="9"/>
      <c r="H12" s="28">
        <v>31</v>
      </c>
      <c r="I12" s="9"/>
      <c r="J12" s="28">
        <v>12</v>
      </c>
      <c r="K12" s="9"/>
      <c r="L12" s="28">
        <v>45</v>
      </c>
      <c r="M12" s="9"/>
      <c r="N12" s="28">
        <v>40</v>
      </c>
      <c r="O12" s="9"/>
      <c r="P12" s="28">
        <v>40</v>
      </c>
      <c r="Q12" s="9"/>
      <c r="R12" s="28">
        <v>30</v>
      </c>
      <c r="S12" s="9"/>
      <c r="T12" s="28">
        <v>25</v>
      </c>
      <c r="U12" s="9"/>
      <c r="V12" s="9"/>
      <c r="W12" s="9"/>
      <c r="X12" s="28">
        <v>26</v>
      </c>
      <c r="Y12" s="9"/>
      <c r="Z12" s="28">
        <v>34</v>
      </c>
      <c r="AA12" s="9"/>
      <c r="AB12" s="28">
        <v>35</v>
      </c>
      <c r="AC12" s="8"/>
      <c r="AD12" s="2">
        <f t="shared" ref="AD12:AD32" si="0">SUM(D12,F12,H12,J12,L12,N12,P12,R12,T12,X12,Z12,AB12)</f>
        <v>393</v>
      </c>
      <c r="AE12" s="2">
        <f>SUM(AC12,AA12,Y12,W12,U12)</f>
        <v>0</v>
      </c>
      <c r="AF12" s="2">
        <f t="shared" ref="AF12:AF32" si="1">SUM(AD12:AE12)</f>
        <v>393</v>
      </c>
      <c r="AG12" s="2">
        <f t="shared" ref="AG12:AG32" si="2">AVERAGE(AB12,Z12,X12,T12,R12,P12,N12,L12,J12,H12,F12,D12)</f>
        <v>32.75</v>
      </c>
      <c r="AH12" s="2"/>
      <c r="AI12" s="2">
        <f t="shared" ref="AI12:AI32" si="3">AVERAGE(AG12:AH12)</f>
        <v>32.75</v>
      </c>
    </row>
    <row r="13" spans="1:35" ht="11.25" customHeight="1" x14ac:dyDescent="0.2">
      <c r="A13" s="12" t="s">
        <v>35</v>
      </c>
      <c r="B13" s="11"/>
      <c r="C13" s="10" t="s">
        <v>267</v>
      </c>
      <c r="D13" s="28">
        <v>40</v>
      </c>
      <c r="E13" s="9"/>
      <c r="F13" s="28">
        <v>35</v>
      </c>
      <c r="G13" s="9"/>
      <c r="H13" s="28">
        <v>29</v>
      </c>
      <c r="I13" s="9"/>
      <c r="J13" s="28">
        <v>12</v>
      </c>
      <c r="K13" s="9"/>
      <c r="L13" s="28">
        <v>45</v>
      </c>
      <c r="M13" s="9"/>
      <c r="N13" s="28">
        <v>36</v>
      </c>
      <c r="O13" s="9"/>
      <c r="P13" s="28">
        <v>40</v>
      </c>
      <c r="Q13" s="9"/>
      <c r="R13" s="28">
        <v>27</v>
      </c>
      <c r="S13" s="9"/>
      <c r="T13" s="28">
        <v>35</v>
      </c>
      <c r="U13" s="9"/>
      <c r="V13" s="9"/>
      <c r="W13" s="9"/>
      <c r="X13" s="28">
        <v>25</v>
      </c>
      <c r="Y13" s="9"/>
      <c r="Z13" s="28">
        <v>41</v>
      </c>
      <c r="AA13" s="9"/>
      <c r="AB13" s="28">
        <v>22</v>
      </c>
      <c r="AC13" s="8"/>
      <c r="AD13" s="2">
        <f t="shared" si="0"/>
        <v>387</v>
      </c>
      <c r="AE13" s="2">
        <f>SUM(AC13,AA13,Y13,W13,U13)</f>
        <v>0</v>
      </c>
      <c r="AF13" s="2">
        <f t="shared" si="1"/>
        <v>387</v>
      </c>
      <c r="AG13" s="2">
        <f t="shared" si="2"/>
        <v>32.25</v>
      </c>
      <c r="AH13" s="2"/>
      <c r="AI13" s="2">
        <f t="shared" si="3"/>
        <v>32.25</v>
      </c>
    </row>
    <row r="14" spans="1:35" ht="11.25" customHeight="1" x14ac:dyDescent="0.2">
      <c r="A14" s="12" t="s">
        <v>33</v>
      </c>
      <c r="B14" s="11"/>
      <c r="C14" s="10" t="s">
        <v>255</v>
      </c>
      <c r="D14" s="28">
        <v>40</v>
      </c>
      <c r="E14" s="9"/>
      <c r="F14" s="28">
        <v>35</v>
      </c>
      <c r="G14" s="9"/>
      <c r="H14" s="28">
        <v>31</v>
      </c>
      <c r="I14" s="9"/>
      <c r="J14" s="28">
        <v>12</v>
      </c>
      <c r="K14" s="9"/>
      <c r="L14" s="28">
        <v>45</v>
      </c>
      <c r="M14" s="9"/>
      <c r="N14" s="28">
        <v>43</v>
      </c>
      <c r="O14" s="9"/>
      <c r="P14" s="28">
        <v>38</v>
      </c>
      <c r="Q14" s="9"/>
      <c r="R14" s="28">
        <v>20</v>
      </c>
      <c r="S14" s="9"/>
      <c r="T14" s="28">
        <v>25</v>
      </c>
      <c r="U14" s="9"/>
      <c r="V14" s="9"/>
      <c r="W14" s="9"/>
      <c r="X14" s="28">
        <v>30</v>
      </c>
      <c r="Y14" s="9"/>
      <c r="Z14" s="28">
        <v>34</v>
      </c>
      <c r="AA14" s="9"/>
      <c r="AB14" s="28">
        <v>26</v>
      </c>
      <c r="AC14" s="8"/>
      <c r="AD14" s="2">
        <f t="shared" si="0"/>
        <v>379</v>
      </c>
      <c r="AE14" s="2"/>
      <c r="AF14" s="2">
        <f t="shared" si="1"/>
        <v>379</v>
      </c>
      <c r="AG14" s="2">
        <f t="shared" si="2"/>
        <v>31.583333333333332</v>
      </c>
      <c r="AH14" s="2"/>
      <c r="AI14" s="2">
        <f t="shared" si="3"/>
        <v>31.583333333333332</v>
      </c>
    </row>
    <row r="15" spans="1:35" ht="11.25" customHeight="1" x14ac:dyDescent="0.2">
      <c r="A15" s="12" t="s">
        <v>31</v>
      </c>
      <c r="B15" s="11"/>
      <c r="C15" s="10" t="s">
        <v>257</v>
      </c>
      <c r="D15" s="28">
        <v>40</v>
      </c>
      <c r="E15" s="9"/>
      <c r="F15" s="28">
        <v>35</v>
      </c>
      <c r="G15" s="9"/>
      <c r="H15" s="28">
        <v>26</v>
      </c>
      <c r="I15" s="9"/>
      <c r="J15" s="28">
        <v>10</v>
      </c>
      <c r="K15" s="9"/>
      <c r="L15" s="28">
        <v>45</v>
      </c>
      <c r="M15" s="9"/>
      <c r="N15" s="28">
        <v>30</v>
      </c>
      <c r="O15" s="9"/>
      <c r="P15" s="28">
        <v>40</v>
      </c>
      <c r="Q15" s="9"/>
      <c r="R15" s="28">
        <v>18</v>
      </c>
      <c r="S15" s="9"/>
      <c r="T15" s="28">
        <v>25</v>
      </c>
      <c r="U15" s="9"/>
      <c r="V15" s="9"/>
      <c r="W15" s="9"/>
      <c r="X15" s="28">
        <v>27</v>
      </c>
      <c r="Y15" s="9"/>
      <c r="Z15" s="28">
        <v>26</v>
      </c>
      <c r="AA15" s="9"/>
      <c r="AB15" s="28">
        <v>24</v>
      </c>
      <c r="AC15" s="8"/>
      <c r="AD15" s="2">
        <f t="shared" si="0"/>
        <v>346</v>
      </c>
      <c r="AE15" s="2">
        <f t="shared" ref="AE15:AE28" si="4">SUM(AC15,AA15,Y15,W15,U15)</f>
        <v>0</v>
      </c>
      <c r="AF15" s="2">
        <f t="shared" si="1"/>
        <v>346</v>
      </c>
      <c r="AG15" s="2">
        <f t="shared" si="2"/>
        <v>28.833333333333332</v>
      </c>
      <c r="AH15" s="2"/>
      <c r="AI15" s="2">
        <f t="shared" si="3"/>
        <v>28.833333333333332</v>
      </c>
    </row>
    <row r="16" spans="1:35" ht="11.25" customHeight="1" x14ac:dyDescent="0.2">
      <c r="A16" s="12" t="s">
        <v>29</v>
      </c>
      <c r="B16" s="11"/>
      <c r="C16" s="10" t="s">
        <v>258</v>
      </c>
      <c r="D16" s="28">
        <v>40</v>
      </c>
      <c r="E16" s="9"/>
      <c r="F16" s="28">
        <v>35</v>
      </c>
      <c r="G16" s="9"/>
      <c r="H16" s="28">
        <v>29</v>
      </c>
      <c r="I16" s="9"/>
      <c r="J16" s="28">
        <v>10</v>
      </c>
      <c r="K16" s="9"/>
      <c r="L16" s="28">
        <v>45</v>
      </c>
      <c r="M16" s="9"/>
      <c r="N16" s="28">
        <v>27</v>
      </c>
      <c r="O16" s="9"/>
      <c r="P16" s="28">
        <v>38</v>
      </c>
      <c r="Q16" s="9"/>
      <c r="R16" s="28">
        <v>20</v>
      </c>
      <c r="S16" s="9"/>
      <c r="T16" s="28">
        <v>20</v>
      </c>
      <c r="U16" s="9"/>
      <c r="V16" s="9"/>
      <c r="W16" s="9"/>
      <c r="X16" s="28">
        <v>28</v>
      </c>
      <c r="Y16" s="9"/>
      <c r="Z16" s="28">
        <v>15</v>
      </c>
      <c r="AA16" s="9"/>
      <c r="AB16" s="28">
        <v>26</v>
      </c>
      <c r="AC16" s="8"/>
      <c r="AD16" s="2">
        <f t="shared" si="0"/>
        <v>333</v>
      </c>
      <c r="AE16" s="2">
        <f t="shared" si="4"/>
        <v>0</v>
      </c>
      <c r="AF16" s="2">
        <f t="shared" si="1"/>
        <v>333</v>
      </c>
      <c r="AG16" s="2">
        <f t="shared" si="2"/>
        <v>27.75</v>
      </c>
      <c r="AH16" s="2"/>
      <c r="AI16" s="2">
        <f t="shared" si="3"/>
        <v>27.75</v>
      </c>
    </row>
    <row r="17" spans="1:35" ht="11.25" customHeight="1" x14ac:dyDescent="0.2">
      <c r="A17" s="12" t="s">
        <v>27</v>
      </c>
      <c r="B17" s="11"/>
      <c r="C17" s="10" t="s">
        <v>263</v>
      </c>
      <c r="D17" s="28">
        <v>35</v>
      </c>
      <c r="E17" s="9"/>
      <c r="F17" s="28">
        <v>35</v>
      </c>
      <c r="G17" s="9"/>
      <c r="H17" s="28">
        <v>31</v>
      </c>
      <c r="I17" s="9"/>
      <c r="J17" s="28">
        <v>12</v>
      </c>
      <c r="K17" s="9"/>
      <c r="L17" s="28">
        <v>45</v>
      </c>
      <c r="M17" s="9"/>
      <c r="N17" s="28">
        <v>16</v>
      </c>
      <c r="O17" s="9"/>
      <c r="P17" s="28">
        <v>40</v>
      </c>
      <c r="Q17" s="9"/>
      <c r="R17" s="28">
        <v>26</v>
      </c>
      <c r="S17" s="9"/>
      <c r="T17" s="28">
        <v>20</v>
      </c>
      <c r="U17" s="9"/>
      <c r="V17" s="9"/>
      <c r="W17" s="9"/>
      <c r="X17" s="28">
        <v>26</v>
      </c>
      <c r="Y17" s="9"/>
      <c r="Z17" s="28">
        <v>17</v>
      </c>
      <c r="AA17" s="9"/>
      <c r="AB17" s="28">
        <v>24</v>
      </c>
      <c r="AC17" s="8"/>
      <c r="AD17" s="2">
        <f t="shared" si="0"/>
        <v>327</v>
      </c>
      <c r="AE17" s="2">
        <f t="shared" si="4"/>
        <v>0</v>
      </c>
      <c r="AF17" s="2">
        <f t="shared" si="1"/>
        <v>327</v>
      </c>
      <c r="AG17" s="2">
        <f t="shared" si="2"/>
        <v>27.25</v>
      </c>
      <c r="AH17" s="2"/>
      <c r="AI17" s="2">
        <f t="shared" si="3"/>
        <v>27.25</v>
      </c>
    </row>
    <row r="18" spans="1:35" ht="11.25" customHeight="1" x14ac:dyDescent="0.2">
      <c r="A18" s="12" t="s">
        <v>25</v>
      </c>
      <c r="B18" s="11"/>
      <c r="C18" s="10" t="s">
        <v>259</v>
      </c>
      <c r="D18" s="28">
        <v>40</v>
      </c>
      <c r="E18" s="9"/>
      <c r="F18" s="28">
        <v>35</v>
      </c>
      <c r="G18" s="9"/>
      <c r="H18" s="28">
        <v>24</v>
      </c>
      <c r="I18" s="9"/>
      <c r="J18" s="28">
        <v>8</v>
      </c>
      <c r="K18" s="9"/>
      <c r="L18" s="28">
        <v>45</v>
      </c>
      <c r="M18" s="9"/>
      <c r="N18" s="28">
        <v>26</v>
      </c>
      <c r="O18" s="9"/>
      <c r="P18" s="28">
        <v>40</v>
      </c>
      <c r="Q18" s="9"/>
      <c r="R18" s="28">
        <v>16</v>
      </c>
      <c r="S18" s="9"/>
      <c r="T18" s="28">
        <v>30</v>
      </c>
      <c r="U18" s="9"/>
      <c r="V18" s="9"/>
      <c r="W18" s="9"/>
      <c r="X18" s="28">
        <v>26</v>
      </c>
      <c r="Y18" s="9"/>
      <c r="Z18" s="28">
        <v>25</v>
      </c>
      <c r="AA18" s="9"/>
      <c r="AB18" s="28">
        <v>12</v>
      </c>
      <c r="AC18" s="8"/>
      <c r="AD18" s="2">
        <f t="shared" si="0"/>
        <v>327</v>
      </c>
      <c r="AE18" s="2">
        <f t="shared" si="4"/>
        <v>0</v>
      </c>
      <c r="AF18" s="2">
        <f t="shared" si="1"/>
        <v>327</v>
      </c>
      <c r="AG18" s="2">
        <f t="shared" si="2"/>
        <v>27.25</v>
      </c>
      <c r="AH18" s="2"/>
      <c r="AI18" s="2">
        <f t="shared" si="3"/>
        <v>27.25</v>
      </c>
    </row>
    <row r="19" spans="1:35" ht="11.25" customHeight="1" x14ac:dyDescent="0.2">
      <c r="A19" s="12" t="s">
        <v>23</v>
      </c>
      <c r="B19" s="11"/>
      <c r="C19" s="10" t="s">
        <v>264</v>
      </c>
      <c r="D19" s="28">
        <v>40</v>
      </c>
      <c r="E19" s="9"/>
      <c r="F19" s="28">
        <v>35</v>
      </c>
      <c r="G19" s="9"/>
      <c r="H19" s="28">
        <v>29</v>
      </c>
      <c r="I19" s="9"/>
      <c r="J19" s="28">
        <v>12</v>
      </c>
      <c r="K19" s="9"/>
      <c r="L19" s="28">
        <v>45</v>
      </c>
      <c r="M19" s="9"/>
      <c r="N19" s="28">
        <v>24</v>
      </c>
      <c r="O19" s="9"/>
      <c r="P19" s="28">
        <v>38</v>
      </c>
      <c r="Q19" s="9"/>
      <c r="R19" s="28">
        <v>30</v>
      </c>
      <c r="S19" s="9"/>
      <c r="T19" s="28">
        <v>20</v>
      </c>
      <c r="U19" s="9"/>
      <c r="V19" s="9"/>
      <c r="W19" s="9"/>
      <c r="X19" s="28">
        <v>27</v>
      </c>
      <c r="Y19" s="9"/>
      <c r="Z19" s="28">
        <v>14</v>
      </c>
      <c r="AA19" s="9"/>
      <c r="AB19" s="28">
        <v>0</v>
      </c>
      <c r="AC19" s="8"/>
      <c r="AD19" s="2">
        <f t="shared" si="0"/>
        <v>314</v>
      </c>
      <c r="AE19" s="2">
        <f t="shared" si="4"/>
        <v>0</v>
      </c>
      <c r="AF19" s="2">
        <f t="shared" si="1"/>
        <v>314</v>
      </c>
      <c r="AG19" s="2">
        <f t="shared" si="2"/>
        <v>26.166666666666668</v>
      </c>
      <c r="AH19" s="2"/>
      <c r="AI19" s="2">
        <f t="shared" si="3"/>
        <v>26.166666666666668</v>
      </c>
    </row>
    <row r="20" spans="1:35" ht="11.25" customHeight="1" x14ac:dyDescent="0.2">
      <c r="A20" s="12" t="s">
        <v>21</v>
      </c>
      <c r="B20" s="11"/>
      <c r="C20" s="10" t="s">
        <v>269</v>
      </c>
      <c r="D20" s="28">
        <v>35</v>
      </c>
      <c r="E20" s="9"/>
      <c r="F20" s="28">
        <v>23</v>
      </c>
      <c r="G20" s="9"/>
      <c r="H20" s="28">
        <v>29</v>
      </c>
      <c r="I20" s="9"/>
      <c r="J20" s="28">
        <v>8</v>
      </c>
      <c r="K20" s="9"/>
      <c r="L20" s="28">
        <v>40</v>
      </c>
      <c r="M20" s="9"/>
      <c r="N20" s="28">
        <v>22</v>
      </c>
      <c r="O20" s="9"/>
      <c r="P20" s="28">
        <v>30</v>
      </c>
      <c r="Q20" s="9"/>
      <c r="R20" s="28">
        <v>15</v>
      </c>
      <c r="S20" s="9"/>
      <c r="T20" s="28">
        <v>30</v>
      </c>
      <c r="U20" s="9"/>
      <c r="V20" s="9"/>
      <c r="W20" s="9"/>
      <c r="X20" s="28">
        <v>25</v>
      </c>
      <c r="Y20" s="9"/>
      <c r="Z20" s="28">
        <v>20</v>
      </c>
      <c r="AA20" s="9"/>
      <c r="AB20" s="28">
        <v>21</v>
      </c>
      <c r="AC20" s="8"/>
      <c r="AD20" s="2">
        <f t="shared" si="0"/>
        <v>298</v>
      </c>
      <c r="AE20" s="2">
        <f t="shared" si="4"/>
        <v>0</v>
      </c>
      <c r="AF20" s="2">
        <f t="shared" si="1"/>
        <v>298</v>
      </c>
      <c r="AG20" s="2">
        <f t="shared" si="2"/>
        <v>24.833333333333332</v>
      </c>
      <c r="AH20" s="2"/>
      <c r="AI20" s="2">
        <f t="shared" si="3"/>
        <v>24.833333333333332</v>
      </c>
    </row>
    <row r="21" spans="1:35" ht="11.25" customHeight="1" x14ac:dyDescent="0.2">
      <c r="A21" s="12" t="s">
        <v>19</v>
      </c>
      <c r="B21" s="11"/>
      <c r="C21" s="10" t="s">
        <v>260</v>
      </c>
      <c r="D21" s="28">
        <v>40</v>
      </c>
      <c r="E21" s="9"/>
      <c r="F21" s="28">
        <v>35</v>
      </c>
      <c r="G21" s="9"/>
      <c r="H21" s="28">
        <v>30</v>
      </c>
      <c r="I21" s="9"/>
      <c r="J21" s="28">
        <v>12</v>
      </c>
      <c r="K21" s="9"/>
      <c r="L21" s="28">
        <v>45</v>
      </c>
      <c r="M21" s="9"/>
      <c r="N21" s="28">
        <v>27</v>
      </c>
      <c r="O21" s="9"/>
      <c r="P21" s="28">
        <v>38</v>
      </c>
      <c r="Q21" s="9"/>
      <c r="R21" s="28">
        <v>14</v>
      </c>
      <c r="S21" s="9"/>
      <c r="T21" s="28">
        <v>15</v>
      </c>
      <c r="U21" s="9"/>
      <c r="V21" s="9"/>
      <c r="W21" s="9"/>
      <c r="X21" s="28">
        <v>23</v>
      </c>
      <c r="Y21" s="9"/>
      <c r="Z21" s="28">
        <v>7</v>
      </c>
      <c r="AA21" s="9"/>
      <c r="AB21" s="28">
        <v>8</v>
      </c>
      <c r="AC21" s="8"/>
      <c r="AD21" s="2">
        <f t="shared" si="0"/>
        <v>294</v>
      </c>
      <c r="AE21" s="2">
        <f t="shared" si="4"/>
        <v>0</v>
      </c>
      <c r="AF21" s="2">
        <f t="shared" si="1"/>
        <v>294</v>
      </c>
      <c r="AG21" s="2">
        <f t="shared" si="2"/>
        <v>24.5</v>
      </c>
      <c r="AH21" s="2"/>
      <c r="AI21" s="2">
        <f t="shared" si="3"/>
        <v>24.5</v>
      </c>
    </row>
    <row r="22" spans="1:35" ht="11.25" customHeight="1" x14ac:dyDescent="0.2">
      <c r="A22" s="12" t="s">
        <v>17</v>
      </c>
      <c r="B22" s="11"/>
      <c r="C22" s="10" t="s">
        <v>270</v>
      </c>
      <c r="D22" s="28">
        <v>40</v>
      </c>
      <c r="E22" s="9"/>
      <c r="F22" s="28">
        <v>35</v>
      </c>
      <c r="G22" s="9"/>
      <c r="H22" s="28">
        <v>20</v>
      </c>
      <c r="I22" s="9"/>
      <c r="J22" s="28">
        <v>8</v>
      </c>
      <c r="K22" s="9"/>
      <c r="L22" s="28">
        <v>10</v>
      </c>
      <c r="M22" s="9"/>
      <c r="N22" s="28">
        <v>25</v>
      </c>
      <c r="O22" s="9"/>
      <c r="P22" s="28">
        <v>30</v>
      </c>
      <c r="Q22" s="9"/>
      <c r="R22" s="28">
        <v>23</v>
      </c>
      <c r="S22" s="9"/>
      <c r="T22" s="28">
        <v>15</v>
      </c>
      <c r="U22" s="9"/>
      <c r="V22" s="9"/>
      <c r="W22" s="9"/>
      <c r="X22" s="28">
        <v>15</v>
      </c>
      <c r="Y22" s="9"/>
      <c r="Z22" s="28">
        <v>13</v>
      </c>
      <c r="AA22" s="9"/>
      <c r="AB22" s="28">
        <v>0</v>
      </c>
      <c r="AC22" s="8"/>
      <c r="AD22" s="2">
        <f t="shared" si="0"/>
        <v>234</v>
      </c>
      <c r="AE22" s="2">
        <f t="shared" si="4"/>
        <v>0</v>
      </c>
      <c r="AF22" s="2">
        <f t="shared" si="1"/>
        <v>234</v>
      </c>
      <c r="AG22" s="2">
        <f t="shared" si="2"/>
        <v>19.5</v>
      </c>
      <c r="AH22" s="2"/>
      <c r="AI22" s="2">
        <f t="shared" si="3"/>
        <v>19.5</v>
      </c>
    </row>
    <row r="23" spans="1:35" ht="11.25" customHeight="1" x14ac:dyDescent="0.2">
      <c r="A23" s="12" t="s">
        <v>15</v>
      </c>
      <c r="B23" s="11"/>
      <c r="C23" s="10" t="s">
        <v>256</v>
      </c>
      <c r="D23" s="28">
        <v>35</v>
      </c>
      <c r="E23" s="9"/>
      <c r="F23" s="28">
        <v>24</v>
      </c>
      <c r="G23" s="9"/>
      <c r="H23" s="28">
        <v>24</v>
      </c>
      <c r="I23" s="9"/>
      <c r="J23" s="28">
        <v>10</v>
      </c>
      <c r="K23" s="9"/>
      <c r="L23" s="28">
        <v>40</v>
      </c>
      <c r="M23" s="9"/>
      <c r="N23" s="28">
        <v>13</v>
      </c>
      <c r="O23" s="9"/>
      <c r="P23" s="28">
        <v>35</v>
      </c>
      <c r="Q23" s="9"/>
      <c r="R23" s="28">
        <v>10</v>
      </c>
      <c r="S23" s="9"/>
      <c r="T23" s="28">
        <v>15</v>
      </c>
      <c r="U23" s="9"/>
      <c r="V23" s="9"/>
      <c r="W23" s="9"/>
      <c r="X23" s="28">
        <v>2</v>
      </c>
      <c r="Y23" s="9"/>
      <c r="Z23" s="28">
        <v>5</v>
      </c>
      <c r="AA23" s="9"/>
      <c r="AB23" s="28">
        <v>8</v>
      </c>
      <c r="AC23" s="8"/>
      <c r="AD23" s="2">
        <f t="shared" si="0"/>
        <v>221</v>
      </c>
      <c r="AE23" s="2">
        <f t="shared" si="4"/>
        <v>0</v>
      </c>
      <c r="AF23" s="2">
        <f t="shared" si="1"/>
        <v>221</v>
      </c>
      <c r="AG23" s="2">
        <f t="shared" si="2"/>
        <v>18.416666666666668</v>
      </c>
      <c r="AH23" s="2"/>
      <c r="AI23" s="2">
        <f t="shared" si="3"/>
        <v>18.416666666666668</v>
      </c>
    </row>
    <row r="24" spans="1:35" ht="11.25" customHeight="1" x14ac:dyDescent="0.2">
      <c r="A24" s="12" t="s">
        <v>13</v>
      </c>
      <c r="B24" s="11"/>
      <c r="C24" s="10" t="s">
        <v>261</v>
      </c>
      <c r="D24" s="28">
        <v>30</v>
      </c>
      <c r="E24" s="9"/>
      <c r="F24" s="28">
        <v>35</v>
      </c>
      <c r="G24" s="9"/>
      <c r="H24" s="28">
        <v>30</v>
      </c>
      <c r="I24" s="9"/>
      <c r="J24" s="28">
        <v>6</v>
      </c>
      <c r="K24" s="9"/>
      <c r="L24" s="28">
        <v>10</v>
      </c>
      <c r="M24" s="9"/>
      <c r="N24" s="28">
        <v>9</v>
      </c>
      <c r="O24" s="9"/>
      <c r="P24" s="28">
        <v>40</v>
      </c>
      <c r="Q24" s="9"/>
      <c r="R24" s="28">
        <v>14</v>
      </c>
      <c r="S24" s="9"/>
      <c r="T24" s="28">
        <v>15</v>
      </c>
      <c r="U24" s="9"/>
      <c r="V24" s="9"/>
      <c r="W24" s="9"/>
      <c r="X24" s="28">
        <v>15</v>
      </c>
      <c r="Y24" s="9"/>
      <c r="Z24" s="28">
        <v>15</v>
      </c>
      <c r="AA24" s="9"/>
      <c r="AB24" s="28">
        <v>0</v>
      </c>
      <c r="AC24" s="8"/>
      <c r="AD24" s="2">
        <f t="shared" si="0"/>
        <v>219</v>
      </c>
      <c r="AE24" s="2">
        <f t="shared" si="4"/>
        <v>0</v>
      </c>
      <c r="AF24" s="2">
        <f t="shared" si="1"/>
        <v>219</v>
      </c>
      <c r="AG24" s="2">
        <f t="shared" si="2"/>
        <v>18.25</v>
      </c>
      <c r="AH24" s="2"/>
      <c r="AI24" s="2">
        <f t="shared" si="3"/>
        <v>18.25</v>
      </c>
    </row>
    <row r="25" spans="1:35" ht="11.25" customHeight="1" x14ac:dyDescent="0.2">
      <c r="A25" s="12" t="s">
        <v>11</v>
      </c>
      <c r="B25" s="11"/>
      <c r="C25" s="10" t="s">
        <v>273</v>
      </c>
      <c r="D25" s="28">
        <v>35</v>
      </c>
      <c r="E25" s="9"/>
      <c r="F25" s="28">
        <v>16</v>
      </c>
      <c r="G25" s="9"/>
      <c r="H25" s="28">
        <v>13</v>
      </c>
      <c r="I25" s="9"/>
      <c r="J25" s="28">
        <v>10</v>
      </c>
      <c r="K25" s="9"/>
      <c r="L25" s="28">
        <v>40</v>
      </c>
      <c r="M25" s="9"/>
      <c r="N25" s="28">
        <v>23</v>
      </c>
      <c r="O25" s="9"/>
      <c r="P25" s="28">
        <v>22</v>
      </c>
      <c r="Q25" s="9"/>
      <c r="R25" s="28">
        <v>1</v>
      </c>
      <c r="S25" s="9"/>
      <c r="T25" s="28">
        <v>15</v>
      </c>
      <c r="U25" s="9"/>
      <c r="V25" s="9"/>
      <c r="W25" s="9"/>
      <c r="X25" s="28">
        <v>11</v>
      </c>
      <c r="Y25" s="9"/>
      <c r="Z25" s="28">
        <v>4</v>
      </c>
      <c r="AA25" s="9"/>
      <c r="AB25" s="28">
        <v>19</v>
      </c>
      <c r="AC25" s="8"/>
      <c r="AD25" s="2">
        <f t="shared" si="0"/>
        <v>209</v>
      </c>
      <c r="AE25" s="2">
        <f t="shared" si="4"/>
        <v>0</v>
      </c>
      <c r="AF25" s="2">
        <f t="shared" si="1"/>
        <v>209</v>
      </c>
      <c r="AG25" s="2">
        <f t="shared" si="2"/>
        <v>17.416666666666668</v>
      </c>
      <c r="AH25" s="2"/>
      <c r="AI25" s="2">
        <f t="shared" si="3"/>
        <v>17.416666666666668</v>
      </c>
    </row>
    <row r="26" spans="1:35" ht="11.25" customHeight="1" x14ac:dyDescent="0.2">
      <c r="A26" s="12" t="s">
        <v>9</v>
      </c>
      <c r="B26" s="11"/>
      <c r="C26" s="10" t="s">
        <v>265</v>
      </c>
      <c r="D26" s="28">
        <v>30</v>
      </c>
      <c r="E26" s="9"/>
      <c r="F26" s="28">
        <v>20</v>
      </c>
      <c r="G26" s="9"/>
      <c r="H26" s="28">
        <v>4</v>
      </c>
      <c r="I26" s="9"/>
      <c r="J26" s="28">
        <v>8</v>
      </c>
      <c r="K26" s="9"/>
      <c r="L26" s="28">
        <v>45</v>
      </c>
      <c r="M26" s="9"/>
      <c r="N26" s="28">
        <v>7</v>
      </c>
      <c r="O26" s="9"/>
      <c r="P26" s="28">
        <v>30</v>
      </c>
      <c r="Q26" s="9"/>
      <c r="R26" s="28">
        <v>8</v>
      </c>
      <c r="S26" s="9"/>
      <c r="T26" s="28">
        <v>20</v>
      </c>
      <c r="U26" s="9"/>
      <c r="V26" s="9"/>
      <c r="W26" s="9"/>
      <c r="X26" s="28">
        <v>15</v>
      </c>
      <c r="Y26" s="9"/>
      <c r="Z26" s="28">
        <v>4</v>
      </c>
      <c r="AA26" s="9"/>
      <c r="AB26" s="28">
        <v>0</v>
      </c>
      <c r="AC26" s="8"/>
      <c r="AD26" s="2">
        <f t="shared" si="0"/>
        <v>191</v>
      </c>
      <c r="AE26" s="2">
        <f t="shared" si="4"/>
        <v>0</v>
      </c>
      <c r="AF26" s="2">
        <f t="shared" si="1"/>
        <v>191</v>
      </c>
      <c r="AG26" s="2">
        <f t="shared" si="2"/>
        <v>15.916666666666666</v>
      </c>
      <c r="AH26" s="2"/>
      <c r="AI26" s="2">
        <f t="shared" si="3"/>
        <v>15.916666666666666</v>
      </c>
    </row>
    <row r="27" spans="1:35" ht="11.25" customHeight="1" x14ac:dyDescent="0.2">
      <c r="A27" s="12" t="s">
        <v>7</v>
      </c>
      <c r="B27" s="11"/>
      <c r="C27" s="10" t="s">
        <v>271</v>
      </c>
      <c r="D27" s="28">
        <v>20</v>
      </c>
      <c r="E27" s="9"/>
      <c r="F27" s="28">
        <v>6</v>
      </c>
      <c r="G27" s="9"/>
      <c r="H27" s="28">
        <v>6</v>
      </c>
      <c r="I27" s="9"/>
      <c r="J27" s="28">
        <v>8</v>
      </c>
      <c r="K27" s="9"/>
      <c r="L27" s="28">
        <v>45</v>
      </c>
      <c r="M27" s="9"/>
      <c r="N27" s="28">
        <v>4</v>
      </c>
      <c r="O27" s="9"/>
      <c r="P27" s="28">
        <v>25</v>
      </c>
      <c r="Q27" s="9"/>
      <c r="R27" s="28">
        <v>11</v>
      </c>
      <c r="S27" s="9"/>
      <c r="T27" s="28">
        <v>15</v>
      </c>
      <c r="U27" s="9"/>
      <c r="V27" s="9"/>
      <c r="W27" s="9"/>
      <c r="X27" s="28">
        <v>9</v>
      </c>
      <c r="Y27" s="9"/>
      <c r="Z27" s="28">
        <v>2</v>
      </c>
      <c r="AA27" s="9"/>
      <c r="AB27" s="28">
        <v>19</v>
      </c>
      <c r="AC27" s="8"/>
      <c r="AD27" s="2">
        <f t="shared" si="0"/>
        <v>170</v>
      </c>
      <c r="AE27" s="2">
        <f t="shared" si="4"/>
        <v>0</v>
      </c>
      <c r="AF27" s="2">
        <f t="shared" si="1"/>
        <v>170</v>
      </c>
      <c r="AG27" s="2">
        <f t="shared" si="2"/>
        <v>14.166666666666666</v>
      </c>
      <c r="AH27" s="2"/>
      <c r="AI27" s="2">
        <f t="shared" si="3"/>
        <v>14.166666666666666</v>
      </c>
    </row>
    <row r="28" spans="1:35" ht="11.25" customHeight="1" x14ac:dyDescent="0.2">
      <c r="A28" s="12" t="s">
        <v>5</v>
      </c>
      <c r="B28" s="11"/>
      <c r="C28" s="10" t="s">
        <v>266</v>
      </c>
      <c r="D28" s="28">
        <v>25</v>
      </c>
      <c r="E28" s="9"/>
      <c r="F28" s="28">
        <v>35</v>
      </c>
      <c r="G28" s="9"/>
      <c r="H28" s="28">
        <v>6</v>
      </c>
      <c r="I28" s="9"/>
      <c r="J28" s="28">
        <v>8</v>
      </c>
      <c r="K28" s="9"/>
      <c r="L28" s="28">
        <v>10</v>
      </c>
      <c r="M28" s="9"/>
      <c r="N28" s="28">
        <v>12</v>
      </c>
      <c r="O28" s="9"/>
      <c r="P28" s="28">
        <v>28</v>
      </c>
      <c r="Q28" s="9"/>
      <c r="R28" s="28">
        <v>1</v>
      </c>
      <c r="S28" s="9"/>
      <c r="T28" s="28">
        <v>20</v>
      </c>
      <c r="U28" s="9"/>
      <c r="V28" s="9"/>
      <c r="W28" s="9"/>
      <c r="X28" s="28">
        <v>12</v>
      </c>
      <c r="Y28" s="9"/>
      <c r="Z28" s="28">
        <v>3</v>
      </c>
      <c r="AA28" s="9"/>
      <c r="AB28" s="28">
        <v>2</v>
      </c>
      <c r="AC28" s="8"/>
      <c r="AD28" s="2">
        <f t="shared" si="0"/>
        <v>162</v>
      </c>
      <c r="AE28" s="2">
        <f t="shared" si="4"/>
        <v>0</v>
      </c>
      <c r="AF28" s="2">
        <f t="shared" si="1"/>
        <v>162</v>
      </c>
      <c r="AG28" s="2">
        <f t="shared" si="2"/>
        <v>13.5</v>
      </c>
      <c r="AH28" s="2"/>
      <c r="AI28" s="2">
        <f t="shared" si="3"/>
        <v>13.5</v>
      </c>
    </row>
    <row r="29" spans="1:35" ht="11.25" customHeight="1" x14ac:dyDescent="0.2">
      <c r="A29" s="12" t="s">
        <v>3</v>
      </c>
      <c r="B29" s="11"/>
      <c r="C29" s="10" t="s">
        <v>254</v>
      </c>
      <c r="D29" s="28">
        <v>25</v>
      </c>
      <c r="E29" s="9"/>
      <c r="F29" s="28">
        <v>10</v>
      </c>
      <c r="G29" s="9"/>
      <c r="H29" s="28">
        <v>2</v>
      </c>
      <c r="I29" s="9"/>
      <c r="J29" s="28">
        <v>10</v>
      </c>
      <c r="K29" s="9"/>
      <c r="L29" s="28">
        <v>40</v>
      </c>
      <c r="M29" s="9"/>
      <c r="N29" s="28">
        <v>9</v>
      </c>
      <c r="O29" s="9"/>
      <c r="P29" s="28">
        <v>22</v>
      </c>
      <c r="Q29" s="9"/>
      <c r="R29" s="28">
        <v>0</v>
      </c>
      <c r="S29" s="9"/>
      <c r="T29" s="28">
        <v>15</v>
      </c>
      <c r="U29" s="9"/>
      <c r="V29" s="9"/>
      <c r="W29" s="9"/>
      <c r="X29" s="28">
        <v>13</v>
      </c>
      <c r="Y29" s="9"/>
      <c r="Z29" s="28">
        <v>4</v>
      </c>
      <c r="AA29" s="9"/>
      <c r="AB29" s="28">
        <v>7</v>
      </c>
      <c r="AC29" s="8"/>
      <c r="AD29" s="2">
        <f t="shared" si="0"/>
        <v>157</v>
      </c>
      <c r="AE29" s="2"/>
      <c r="AF29" s="2">
        <f t="shared" si="1"/>
        <v>157</v>
      </c>
      <c r="AG29" s="2">
        <f t="shared" si="2"/>
        <v>13.083333333333334</v>
      </c>
      <c r="AH29" s="2"/>
      <c r="AI29" s="2">
        <f t="shared" si="3"/>
        <v>13.083333333333334</v>
      </c>
    </row>
    <row r="30" spans="1:35" ht="11.25" customHeight="1" x14ac:dyDescent="0.2">
      <c r="A30" s="12" t="s">
        <v>1</v>
      </c>
      <c r="B30" s="11"/>
      <c r="C30" s="10" t="s">
        <v>274</v>
      </c>
      <c r="D30" s="28">
        <v>35</v>
      </c>
      <c r="E30" s="9"/>
      <c r="F30" s="28">
        <v>7</v>
      </c>
      <c r="G30" s="9"/>
      <c r="H30" s="28">
        <v>22</v>
      </c>
      <c r="I30" s="9"/>
      <c r="J30" s="28">
        <v>10</v>
      </c>
      <c r="K30" s="9"/>
      <c r="L30" s="28">
        <v>10</v>
      </c>
      <c r="M30" s="9"/>
      <c r="N30" s="28">
        <v>9</v>
      </c>
      <c r="O30" s="9"/>
      <c r="P30" s="28">
        <v>20</v>
      </c>
      <c r="Q30" s="9"/>
      <c r="R30" s="28">
        <v>4</v>
      </c>
      <c r="S30" s="9"/>
      <c r="T30" s="28">
        <v>15</v>
      </c>
      <c r="U30" s="9"/>
      <c r="V30" s="9"/>
      <c r="W30" s="9"/>
      <c r="X30" s="28">
        <v>13</v>
      </c>
      <c r="Y30" s="9"/>
      <c r="Z30" s="28">
        <v>9</v>
      </c>
      <c r="AA30" s="9"/>
      <c r="AB30" s="28">
        <v>0</v>
      </c>
      <c r="AC30" s="8"/>
      <c r="AD30" s="2">
        <f t="shared" si="0"/>
        <v>154</v>
      </c>
      <c r="AE30" s="2">
        <f>SUM(AC30,AA30,Y30,W30,U30)</f>
        <v>0</v>
      </c>
      <c r="AF30" s="2">
        <f t="shared" si="1"/>
        <v>154</v>
      </c>
      <c r="AG30" s="2">
        <f t="shared" si="2"/>
        <v>12.833333333333334</v>
      </c>
      <c r="AH30" s="2"/>
      <c r="AI30" s="2">
        <f t="shared" si="3"/>
        <v>12.833333333333334</v>
      </c>
    </row>
    <row r="31" spans="1:35" ht="11.25" customHeight="1" x14ac:dyDescent="0.2">
      <c r="A31" s="12" t="s">
        <v>73</v>
      </c>
      <c r="B31" s="11"/>
      <c r="C31" s="10" t="s">
        <v>262</v>
      </c>
      <c r="D31" s="28">
        <v>25</v>
      </c>
      <c r="E31" s="9"/>
      <c r="F31" s="28">
        <v>1</v>
      </c>
      <c r="G31" s="9"/>
      <c r="H31" s="28">
        <v>3</v>
      </c>
      <c r="I31" s="9"/>
      <c r="J31" s="28">
        <v>10</v>
      </c>
      <c r="K31" s="9"/>
      <c r="L31" s="28">
        <v>10</v>
      </c>
      <c r="M31" s="9"/>
      <c r="N31" s="28">
        <v>11</v>
      </c>
      <c r="O31" s="9"/>
      <c r="P31" s="28">
        <v>20</v>
      </c>
      <c r="Q31" s="9"/>
      <c r="R31" s="28">
        <v>10</v>
      </c>
      <c r="S31" s="9"/>
      <c r="T31" s="28">
        <v>15</v>
      </c>
      <c r="U31" s="9"/>
      <c r="V31" s="9"/>
      <c r="W31" s="9"/>
      <c r="X31" s="28">
        <v>2</v>
      </c>
      <c r="Y31" s="9"/>
      <c r="Z31" s="28">
        <v>9</v>
      </c>
      <c r="AA31" s="9"/>
      <c r="AB31" s="28">
        <v>0</v>
      </c>
      <c r="AC31" s="8"/>
      <c r="AD31" s="2">
        <f t="shared" si="0"/>
        <v>116</v>
      </c>
      <c r="AE31" s="2">
        <f>SUM(AC31,AA31,Y31,W31,U31)</f>
        <v>0</v>
      </c>
      <c r="AF31" s="2">
        <f t="shared" si="1"/>
        <v>116</v>
      </c>
      <c r="AG31" s="2">
        <f t="shared" si="2"/>
        <v>9.6666666666666661</v>
      </c>
      <c r="AH31" s="2"/>
      <c r="AI31" s="2">
        <f t="shared" si="3"/>
        <v>9.6666666666666661</v>
      </c>
    </row>
    <row r="32" spans="1:35" ht="11.25" customHeight="1" thickBot="1" x14ac:dyDescent="0.25">
      <c r="A32" s="7" t="s">
        <v>87</v>
      </c>
      <c r="B32" s="6"/>
      <c r="C32" s="5" t="s">
        <v>272</v>
      </c>
      <c r="D32" s="29">
        <v>10</v>
      </c>
      <c r="E32" s="4"/>
      <c r="F32" s="29">
        <v>6</v>
      </c>
      <c r="G32" s="4"/>
      <c r="H32" s="29">
        <v>2</v>
      </c>
      <c r="I32" s="4"/>
      <c r="J32" s="29">
        <v>4</v>
      </c>
      <c r="K32" s="4"/>
      <c r="L32" s="29">
        <v>10</v>
      </c>
      <c r="M32" s="4"/>
      <c r="N32" s="29">
        <v>0</v>
      </c>
      <c r="O32" s="4"/>
      <c r="P32" s="29">
        <v>15</v>
      </c>
      <c r="Q32" s="4"/>
      <c r="R32" s="29">
        <v>5</v>
      </c>
      <c r="S32" s="4"/>
      <c r="T32" s="29">
        <v>15</v>
      </c>
      <c r="U32" s="4"/>
      <c r="V32" s="4"/>
      <c r="W32" s="4"/>
      <c r="X32" s="29">
        <v>0</v>
      </c>
      <c r="Y32" s="4"/>
      <c r="Z32" s="29">
        <v>1</v>
      </c>
      <c r="AA32" s="4"/>
      <c r="AB32" s="29">
        <v>20</v>
      </c>
      <c r="AC32" s="3"/>
      <c r="AD32" s="2">
        <f t="shared" si="0"/>
        <v>88</v>
      </c>
      <c r="AE32" s="2">
        <f>SUM(AC32,AA32,Y32,W32,U32)</f>
        <v>0</v>
      </c>
      <c r="AF32" s="2">
        <f t="shared" si="1"/>
        <v>88</v>
      </c>
      <c r="AG32" s="2">
        <f t="shared" si="2"/>
        <v>7.333333333333333</v>
      </c>
      <c r="AH32" s="2"/>
      <c r="AI32" s="2">
        <f t="shared" si="3"/>
        <v>7.333333333333333</v>
      </c>
    </row>
  </sheetData>
  <sortState xmlns:xlrd2="http://schemas.microsoft.com/office/spreadsheetml/2017/richdata2" ref="B12:AI32">
    <sortCondition descending="1" ref="AD12:AD32"/>
  </sortState>
  <mergeCells count="39">
    <mergeCell ref="X7:Y7"/>
    <mergeCell ref="Z7:AA7"/>
    <mergeCell ref="AB7:AC7"/>
    <mergeCell ref="D8:E8"/>
    <mergeCell ref="F8:G8"/>
    <mergeCell ref="H8:I8"/>
    <mergeCell ref="J8:K8"/>
    <mergeCell ref="L8:M8"/>
    <mergeCell ref="N8:O8"/>
    <mergeCell ref="AB8:AC8"/>
    <mergeCell ref="P8:Q8"/>
    <mergeCell ref="R8:S8"/>
    <mergeCell ref="T8:U8"/>
    <mergeCell ref="V8:W8"/>
    <mergeCell ref="X8:Y8"/>
    <mergeCell ref="Z8:AA8"/>
    <mergeCell ref="A7:A11"/>
    <mergeCell ref="B7:B8"/>
    <mergeCell ref="C7:C8"/>
    <mergeCell ref="D7:E7"/>
    <mergeCell ref="F7:G7"/>
    <mergeCell ref="B10:C10"/>
    <mergeCell ref="B11:C11"/>
    <mergeCell ref="AD7:AE7"/>
    <mergeCell ref="AG7:AH7"/>
    <mergeCell ref="B3:T3"/>
    <mergeCell ref="B4:C4"/>
    <mergeCell ref="D4:G4"/>
    <mergeCell ref="H4:T4"/>
    <mergeCell ref="B5:C5"/>
    <mergeCell ref="H5:T5"/>
    <mergeCell ref="H7:I7"/>
    <mergeCell ref="J7:K7"/>
    <mergeCell ref="L7:M7"/>
    <mergeCell ref="N7:O7"/>
    <mergeCell ref="P7:Q7"/>
    <mergeCell ref="R7:S7"/>
    <mergeCell ref="T7:U7"/>
    <mergeCell ref="V7:W7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E0C70-14C7-45FD-90F5-614A144CCE61}">
  <sheetPr>
    <outlinePr summaryBelow="0" summaryRight="0"/>
    <pageSetUpPr autoPageBreaks="0" fitToPage="1"/>
  </sheetPr>
  <dimension ref="A1:AE39"/>
  <sheetViews>
    <sheetView topLeftCell="A9" workbookViewId="0">
      <selection activeCell="B12" sqref="B12:B39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6" width="4" style="1" customWidth="1"/>
    <col min="7" max="7" width="6.109375" style="1" customWidth="1"/>
    <col min="8" max="12" width="4" style="1" customWidth="1"/>
    <col min="13" max="13" width="6.88671875" style="1" customWidth="1"/>
    <col min="14" max="23" width="4" style="1" customWidth="1"/>
    <col min="24" max="24" width="6.88671875" style="1" customWidth="1"/>
    <col min="25" max="25" width="6.109375" style="1" customWidth="1"/>
    <col min="26" max="254" width="9.109375" style="1" customWidth="1"/>
    <col min="255" max="16384" width="9.109375" style="1"/>
  </cols>
  <sheetData>
    <row r="1" spans="1:31" ht="11.25" customHeight="1" x14ac:dyDescent="0.2">
      <c r="B1" s="25" t="s">
        <v>70</v>
      </c>
    </row>
    <row r="2" spans="1:31" ht="11.25" customHeight="1" x14ac:dyDescent="0.2"/>
    <row r="3" spans="1:31" ht="11.25" customHeight="1" x14ac:dyDescent="0.2">
      <c r="B3" s="33" t="s">
        <v>301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31" ht="11.25" customHeight="1" x14ac:dyDescent="0.2">
      <c r="B4" s="33" t="s">
        <v>131</v>
      </c>
      <c r="C4" s="33"/>
      <c r="D4" s="33" t="s">
        <v>130</v>
      </c>
      <c r="E4" s="33"/>
      <c r="F4" s="33"/>
      <c r="G4" s="33"/>
      <c r="H4" s="33" t="s">
        <v>302</v>
      </c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31" ht="11.25" customHeight="1" x14ac:dyDescent="0.2">
      <c r="B5" s="33" t="s">
        <v>66</v>
      </c>
      <c r="C5" s="33"/>
      <c r="H5" s="33" t="s">
        <v>303</v>
      </c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31" ht="11.25" customHeight="1" thickBot="1" x14ac:dyDescent="0.25"/>
    <row r="7" spans="1:31" ht="99.9" customHeight="1" thickBot="1" x14ac:dyDescent="0.25">
      <c r="A7" s="35" t="s">
        <v>64</v>
      </c>
      <c r="B7" s="38" t="s">
        <v>63</v>
      </c>
      <c r="C7" s="38" t="s">
        <v>62</v>
      </c>
      <c r="D7" s="34" t="s">
        <v>129</v>
      </c>
      <c r="E7" s="34"/>
      <c r="F7" s="34" t="s">
        <v>128</v>
      </c>
      <c r="G7" s="34"/>
      <c r="H7" s="34" t="s">
        <v>127</v>
      </c>
      <c r="I7" s="34"/>
      <c r="J7" s="34" t="s">
        <v>126</v>
      </c>
      <c r="K7" s="34"/>
      <c r="L7" s="34" t="s">
        <v>125</v>
      </c>
      <c r="M7" s="34"/>
      <c r="N7" s="34" t="s">
        <v>124</v>
      </c>
      <c r="O7" s="34"/>
      <c r="P7" s="34" t="s">
        <v>123</v>
      </c>
      <c r="Q7" s="34"/>
      <c r="R7" s="34" t="s">
        <v>122</v>
      </c>
      <c r="S7" s="34"/>
      <c r="T7" s="34" t="s">
        <v>121</v>
      </c>
      <c r="U7" s="34"/>
      <c r="V7" s="34" t="s">
        <v>120</v>
      </c>
      <c r="W7" s="34"/>
      <c r="X7" s="41" t="s">
        <v>119</v>
      </c>
      <c r="Y7" s="41"/>
      <c r="Z7" s="30" t="s">
        <v>56</v>
      </c>
      <c r="AA7" s="31"/>
      <c r="AB7" s="24" t="s">
        <v>54</v>
      </c>
      <c r="AC7" s="32" t="s">
        <v>55</v>
      </c>
      <c r="AD7" s="31"/>
      <c r="AE7" s="23" t="s">
        <v>54</v>
      </c>
    </row>
    <row r="8" spans="1:31" ht="75" customHeight="1" x14ac:dyDescent="0.2">
      <c r="A8" s="36"/>
      <c r="B8" s="39"/>
      <c r="C8" s="39"/>
      <c r="D8" s="42" t="s">
        <v>118</v>
      </c>
      <c r="E8" s="42"/>
      <c r="F8" s="42" t="s">
        <v>115</v>
      </c>
      <c r="G8" s="42"/>
      <c r="H8" s="42" t="s">
        <v>117</v>
      </c>
      <c r="I8" s="42"/>
      <c r="J8" s="42" t="s">
        <v>113</v>
      </c>
      <c r="K8" s="42"/>
      <c r="L8" s="42" t="s">
        <v>116</v>
      </c>
      <c r="M8" s="42"/>
      <c r="N8" s="42" t="s">
        <v>115</v>
      </c>
      <c r="O8" s="42"/>
      <c r="P8" s="42" t="s">
        <v>113</v>
      </c>
      <c r="Q8" s="42"/>
      <c r="R8" s="42" t="s">
        <v>114</v>
      </c>
      <c r="S8" s="42"/>
      <c r="T8" s="42" t="s">
        <v>113</v>
      </c>
      <c r="U8" s="42"/>
      <c r="V8" s="42" t="s">
        <v>112</v>
      </c>
      <c r="W8" s="42"/>
      <c r="X8" s="43" t="s">
        <v>111</v>
      </c>
      <c r="Y8" s="43"/>
      <c r="Z8" s="2"/>
      <c r="AA8" s="2"/>
      <c r="AB8" s="2"/>
      <c r="AC8" s="2"/>
      <c r="AD8" s="2"/>
      <c r="AE8" s="2"/>
    </row>
    <row r="9" spans="1:31" ht="11.25" customHeight="1" x14ac:dyDescent="0.2">
      <c r="A9" s="36"/>
      <c r="B9" s="22"/>
      <c r="C9" s="21"/>
      <c r="D9" s="18" t="s">
        <v>48</v>
      </c>
      <c r="E9" s="18" t="s">
        <v>47</v>
      </c>
      <c r="F9" s="18" t="s">
        <v>48</v>
      </c>
      <c r="G9" s="18" t="s">
        <v>47</v>
      </c>
      <c r="H9" s="18" t="s">
        <v>48</v>
      </c>
      <c r="I9" s="18" t="s">
        <v>47</v>
      </c>
      <c r="J9" s="18" t="s">
        <v>48</v>
      </c>
      <c r="K9" s="18" t="s">
        <v>47</v>
      </c>
      <c r="L9" s="18" t="s">
        <v>48</v>
      </c>
      <c r="M9" s="18" t="s">
        <v>47</v>
      </c>
      <c r="N9" s="18" t="s">
        <v>48</v>
      </c>
      <c r="O9" s="18" t="s">
        <v>47</v>
      </c>
      <c r="P9" s="18" t="s">
        <v>48</v>
      </c>
      <c r="Q9" s="18" t="s">
        <v>47</v>
      </c>
      <c r="R9" s="18" t="s">
        <v>48</v>
      </c>
      <c r="S9" s="18" t="s">
        <v>47</v>
      </c>
      <c r="T9" s="18" t="s">
        <v>48</v>
      </c>
      <c r="U9" s="18" t="s">
        <v>47</v>
      </c>
      <c r="V9" s="18" t="s">
        <v>48</v>
      </c>
      <c r="W9" s="18" t="s">
        <v>47</v>
      </c>
      <c r="X9" s="18" t="s">
        <v>48</v>
      </c>
      <c r="Y9" s="20" t="s">
        <v>47</v>
      </c>
      <c r="Z9" s="18" t="s">
        <v>48</v>
      </c>
      <c r="AA9" s="19" t="s">
        <v>47</v>
      </c>
      <c r="AB9" s="19"/>
      <c r="AC9" s="18" t="s">
        <v>48</v>
      </c>
      <c r="AD9" s="17" t="s">
        <v>47</v>
      </c>
      <c r="AE9" s="2"/>
    </row>
    <row r="10" spans="1:31" ht="11.25" customHeight="1" x14ac:dyDescent="0.2">
      <c r="A10" s="36"/>
      <c r="B10" s="40" t="s">
        <v>46</v>
      </c>
      <c r="C10" s="40"/>
      <c r="D10" s="16" t="s">
        <v>72</v>
      </c>
      <c r="E10" s="16"/>
      <c r="F10" s="16"/>
      <c r="G10" s="16"/>
      <c r="H10" s="16" t="s">
        <v>72</v>
      </c>
      <c r="I10" s="16"/>
      <c r="J10" s="16" t="s">
        <v>72</v>
      </c>
      <c r="K10" s="16"/>
      <c r="L10" s="16" t="s">
        <v>72</v>
      </c>
      <c r="M10" s="16"/>
      <c r="N10" s="16">
        <v>30</v>
      </c>
      <c r="O10" s="16"/>
      <c r="P10" s="16" t="s">
        <v>9</v>
      </c>
      <c r="Q10" s="16"/>
      <c r="R10" s="16" t="s">
        <v>44</v>
      </c>
      <c r="S10" s="16"/>
      <c r="T10" s="16" t="s">
        <v>72</v>
      </c>
      <c r="U10" s="16"/>
      <c r="V10" s="16" t="s">
        <v>44</v>
      </c>
      <c r="W10" s="16"/>
      <c r="X10" s="16" t="s">
        <v>72</v>
      </c>
      <c r="Y10" s="15" t="s">
        <v>110</v>
      </c>
      <c r="Z10" s="2"/>
      <c r="AA10" s="2"/>
      <c r="AB10" s="2"/>
      <c r="AC10" s="2"/>
      <c r="AD10" s="2"/>
      <c r="AE10" s="2"/>
    </row>
    <row r="11" spans="1:31" ht="11.25" customHeight="1" x14ac:dyDescent="0.2">
      <c r="A11" s="37"/>
      <c r="B11" s="40" t="s">
        <v>43</v>
      </c>
      <c r="C11" s="40"/>
      <c r="D11" s="14" t="s">
        <v>5</v>
      </c>
      <c r="E11" s="14"/>
      <c r="F11" s="14"/>
      <c r="G11" s="14"/>
      <c r="H11" s="14" t="s">
        <v>41</v>
      </c>
      <c r="I11" s="14"/>
      <c r="J11" s="14" t="s">
        <v>5</v>
      </c>
      <c r="K11" s="14"/>
      <c r="L11" s="14" t="s">
        <v>17</v>
      </c>
      <c r="M11" s="14"/>
      <c r="N11" s="14" t="s">
        <v>3</v>
      </c>
      <c r="O11" s="14"/>
      <c r="P11" s="14" t="s">
        <v>19</v>
      </c>
      <c r="Q11" s="14"/>
      <c r="R11" s="14" t="s">
        <v>41</v>
      </c>
      <c r="S11" s="14"/>
      <c r="T11" s="14" t="s">
        <v>3</v>
      </c>
      <c r="U11" s="14"/>
      <c r="V11" s="14" t="s">
        <v>40</v>
      </c>
      <c r="W11" s="14"/>
      <c r="X11" s="14" t="s">
        <v>15</v>
      </c>
      <c r="Y11" s="13"/>
      <c r="Z11" s="2"/>
      <c r="AA11" s="2"/>
      <c r="AB11" s="2"/>
      <c r="AC11" s="2"/>
      <c r="AD11" s="2"/>
      <c r="AE11" s="2"/>
    </row>
    <row r="12" spans="1:31" ht="11.25" customHeight="1" x14ac:dyDescent="0.2">
      <c r="A12" s="12" t="s">
        <v>37</v>
      </c>
      <c r="B12" s="11"/>
      <c r="C12" s="10" t="s">
        <v>109</v>
      </c>
      <c r="D12" s="28">
        <v>30</v>
      </c>
      <c r="E12" s="9"/>
      <c r="F12" s="9"/>
      <c r="G12" s="9"/>
      <c r="H12" s="28">
        <v>30</v>
      </c>
      <c r="I12" s="9"/>
      <c r="J12" s="28">
        <v>30</v>
      </c>
      <c r="K12" s="9"/>
      <c r="L12" s="28">
        <v>11</v>
      </c>
      <c r="M12" s="9"/>
      <c r="N12" s="28">
        <v>20</v>
      </c>
      <c r="O12" s="9"/>
      <c r="P12" s="28">
        <v>15</v>
      </c>
      <c r="Q12" s="9"/>
      <c r="R12" s="28">
        <v>45</v>
      </c>
      <c r="S12" s="9"/>
      <c r="T12" s="28">
        <v>25</v>
      </c>
      <c r="U12" s="9"/>
      <c r="V12" s="28">
        <v>45</v>
      </c>
      <c r="W12" s="9"/>
      <c r="X12" s="28">
        <f>AVERAGE(V12:W12)</f>
        <v>45</v>
      </c>
      <c r="Y12" s="8"/>
      <c r="Z12" s="2">
        <f t="shared" ref="Z12:Z39" si="0">SUM(X12,V12,T12,R12,P12,N12,L12,J12,H12,D12)</f>
        <v>296</v>
      </c>
      <c r="AA12" s="2">
        <f t="shared" ref="AA12:AA39" si="1">SUM(Y12,W12,U12,S12,Q12)</f>
        <v>0</v>
      </c>
      <c r="AB12" s="2">
        <f t="shared" ref="AB12:AB39" si="2">SUM(Z12:AA12)</f>
        <v>296</v>
      </c>
      <c r="AC12" s="2">
        <f t="shared" ref="AC12:AC39" si="3">AVERAGE(X12,V12,T12,R12,P12,N12,L12,J12,H12,D12)</f>
        <v>29.6</v>
      </c>
      <c r="AD12" s="2"/>
      <c r="AE12" s="2">
        <f t="shared" ref="AE12:AE39" si="4">AVERAGE(AC12:AD12)</f>
        <v>29.6</v>
      </c>
    </row>
    <row r="13" spans="1:31" ht="11.25" customHeight="1" x14ac:dyDescent="0.2">
      <c r="A13" s="12" t="s">
        <v>35</v>
      </c>
      <c r="B13" s="11"/>
      <c r="C13" s="10" t="s">
        <v>86</v>
      </c>
      <c r="D13" s="28">
        <v>30</v>
      </c>
      <c r="E13" s="9"/>
      <c r="F13" s="9"/>
      <c r="G13" s="9"/>
      <c r="H13" s="28">
        <v>30</v>
      </c>
      <c r="I13" s="9"/>
      <c r="J13" s="28">
        <v>30</v>
      </c>
      <c r="K13" s="9"/>
      <c r="L13" s="28">
        <v>23</v>
      </c>
      <c r="M13" s="9"/>
      <c r="N13" s="28">
        <v>20</v>
      </c>
      <c r="O13" s="9"/>
      <c r="P13" s="28">
        <v>15</v>
      </c>
      <c r="Q13" s="9"/>
      <c r="R13" s="28">
        <v>30</v>
      </c>
      <c r="S13" s="9"/>
      <c r="T13" s="28">
        <v>30</v>
      </c>
      <c r="U13" s="9"/>
      <c r="V13" s="28">
        <v>40</v>
      </c>
      <c r="W13" s="9"/>
      <c r="X13" s="28">
        <v>46</v>
      </c>
      <c r="Y13" s="8"/>
      <c r="Z13" s="2">
        <f t="shared" si="0"/>
        <v>294</v>
      </c>
      <c r="AA13" s="2">
        <f t="shared" si="1"/>
        <v>0</v>
      </c>
      <c r="AB13" s="2">
        <f t="shared" si="2"/>
        <v>294</v>
      </c>
      <c r="AC13" s="2">
        <f t="shared" si="3"/>
        <v>29.4</v>
      </c>
      <c r="AD13" s="2"/>
      <c r="AE13" s="2">
        <f t="shared" si="4"/>
        <v>29.4</v>
      </c>
    </row>
    <row r="14" spans="1:31" ht="11.25" customHeight="1" x14ac:dyDescent="0.2">
      <c r="A14" s="12" t="s">
        <v>33</v>
      </c>
      <c r="B14" s="11"/>
      <c r="C14" s="10" t="s">
        <v>74</v>
      </c>
      <c r="D14" s="28">
        <v>20</v>
      </c>
      <c r="E14" s="9"/>
      <c r="F14" s="9"/>
      <c r="G14" s="9"/>
      <c r="H14" s="28">
        <v>30</v>
      </c>
      <c r="I14" s="9"/>
      <c r="J14" s="28">
        <v>30</v>
      </c>
      <c r="K14" s="9"/>
      <c r="L14" s="28">
        <v>27</v>
      </c>
      <c r="M14" s="9"/>
      <c r="N14" s="28">
        <v>20</v>
      </c>
      <c r="O14" s="9"/>
      <c r="P14" s="28">
        <v>10</v>
      </c>
      <c r="Q14" s="9"/>
      <c r="R14" s="28">
        <v>40</v>
      </c>
      <c r="S14" s="9"/>
      <c r="T14" s="28">
        <v>30</v>
      </c>
      <c r="U14" s="9"/>
      <c r="V14" s="28">
        <v>40</v>
      </c>
      <c r="W14" s="9"/>
      <c r="X14" s="28">
        <v>12</v>
      </c>
      <c r="Y14" s="8"/>
      <c r="Z14" s="2">
        <f t="shared" si="0"/>
        <v>259</v>
      </c>
      <c r="AA14" s="2">
        <f t="shared" si="1"/>
        <v>0</v>
      </c>
      <c r="AB14" s="2">
        <f t="shared" si="2"/>
        <v>259</v>
      </c>
      <c r="AC14" s="2">
        <f t="shared" si="3"/>
        <v>25.9</v>
      </c>
      <c r="AD14" s="2"/>
      <c r="AE14" s="2">
        <f t="shared" si="4"/>
        <v>25.9</v>
      </c>
    </row>
    <row r="15" spans="1:31" ht="11.25" customHeight="1" x14ac:dyDescent="0.2">
      <c r="A15" s="12" t="s">
        <v>31</v>
      </c>
      <c r="B15" s="11"/>
      <c r="C15" s="10" t="s">
        <v>98</v>
      </c>
      <c r="D15" s="28">
        <v>30</v>
      </c>
      <c r="E15" s="9"/>
      <c r="F15" s="9"/>
      <c r="G15" s="9"/>
      <c r="H15" s="28">
        <v>30</v>
      </c>
      <c r="I15" s="9"/>
      <c r="J15" s="28">
        <v>30</v>
      </c>
      <c r="K15" s="9"/>
      <c r="L15" s="28">
        <v>23</v>
      </c>
      <c r="M15" s="9"/>
      <c r="N15" s="28">
        <v>20</v>
      </c>
      <c r="O15" s="9"/>
      <c r="P15" s="28">
        <v>15</v>
      </c>
      <c r="Q15" s="9"/>
      <c r="R15" s="28">
        <v>30</v>
      </c>
      <c r="S15" s="9"/>
      <c r="T15" s="28">
        <v>30</v>
      </c>
      <c r="U15" s="9"/>
      <c r="V15" s="28">
        <v>47</v>
      </c>
      <c r="W15" s="9"/>
      <c r="X15" s="28">
        <v>0</v>
      </c>
      <c r="Y15" s="8"/>
      <c r="Z15" s="2">
        <f t="shared" si="0"/>
        <v>255</v>
      </c>
      <c r="AA15" s="2">
        <f t="shared" si="1"/>
        <v>0</v>
      </c>
      <c r="AB15" s="2">
        <f t="shared" si="2"/>
        <v>255</v>
      </c>
      <c r="AC15" s="2">
        <f t="shared" si="3"/>
        <v>25.5</v>
      </c>
      <c r="AD15" s="2"/>
      <c r="AE15" s="2">
        <f t="shared" si="4"/>
        <v>25.5</v>
      </c>
    </row>
    <row r="16" spans="1:31" ht="11.25" customHeight="1" x14ac:dyDescent="0.2">
      <c r="A16" s="12" t="s">
        <v>29</v>
      </c>
      <c r="B16" s="11"/>
      <c r="C16" s="10" t="s">
        <v>106</v>
      </c>
      <c r="D16" s="28">
        <v>12</v>
      </c>
      <c r="E16" s="9"/>
      <c r="F16" s="9"/>
      <c r="G16" s="9"/>
      <c r="H16" s="28">
        <v>30</v>
      </c>
      <c r="I16" s="9"/>
      <c r="J16" s="28">
        <v>20</v>
      </c>
      <c r="K16" s="9"/>
      <c r="L16" s="28">
        <v>10</v>
      </c>
      <c r="M16" s="9"/>
      <c r="N16" s="28">
        <v>40</v>
      </c>
      <c r="O16" s="9"/>
      <c r="P16" s="28">
        <v>15</v>
      </c>
      <c r="Q16" s="9"/>
      <c r="R16" s="28">
        <v>30</v>
      </c>
      <c r="S16" s="9"/>
      <c r="T16" s="28">
        <v>20</v>
      </c>
      <c r="U16" s="9"/>
      <c r="V16" s="28">
        <v>37</v>
      </c>
      <c r="W16" s="9"/>
      <c r="X16" s="28">
        <v>30</v>
      </c>
      <c r="Y16" s="8"/>
      <c r="Z16" s="2">
        <f t="shared" si="0"/>
        <v>244</v>
      </c>
      <c r="AA16" s="2">
        <f t="shared" si="1"/>
        <v>0</v>
      </c>
      <c r="AB16" s="2">
        <f t="shared" si="2"/>
        <v>244</v>
      </c>
      <c r="AC16" s="2">
        <f t="shared" si="3"/>
        <v>24.4</v>
      </c>
      <c r="AD16" s="2"/>
      <c r="AE16" s="2">
        <f t="shared" si="4"/>
        <v>24.4</v>
      </c>
    </row>
    <row r="17" spans="1:31" ht="11.25" customHeight="1" x14ac:dyDescent="0.2">
      <c r="A17" s="12" t="s">
        <v>27</v>
      </c>
      <c r="B17" s="11"/>
      <c r="C17" s="10" t="s">
        <v>102</v>
      </c>
      <c r="D17" s="28">
        <v>25</v>
      </c>
      <c r="E17" s="9"/>
      <c r="F17" s="9"/>
      <c r="G17" s="9"/>
      <c r="H17" s="28">
        <v>30</v>
      </c>
      <c r="I17" s="9"/>
      <c r="J17" s="28">
        <v>20</v>
      </c>
      <c r="K17" s="9"/>
      <c r="L17" s="28">
        <v>16</v>
      </c>
      <c r="M17" s="9"/>
      <c r="N17" s="28">
        <v>16</v>
      </c>
      <c r="O17" s="9"/>
      <c r="P17" s="28">
        <v>15</v>
      </c>
      <c r="Q17" s="9"/>
      <c r="R17" s="28">
        <v>30</v>
      </c>
      <c r="S17" s="9"/>
      <c r="T17" s="28">
        <v>30</v>
      </c>
      <c r="U17" s="9"/>
      <c r="V17" s="28">
        <v>35</v>
      </c>
      <c r="W17" s="9"/>
      <c r="X17" s="28">
        <v>26</v>
      </c>
      <c r="Y17" s="8"/>
      <c r="Z17" s="2">
        <f t="shared" si="0"/>
        <v>243</v>
      </c>
      <c r="AA17" s="2">
        <f t="shared" si="1"/>
        <v>0</v>
      </c>
      <c r="AB17" s="2">
        <f t="shared" si="2"/>
        <v>243</v>
      </c>
      <c r="AC17" s="2">
        <f t="shared" si="3"/>
        <v>24.3</v>
      </c>
      <c r="AD17" s="2"/>
      <c r="AE17" s="2">
        <f t="shared" si="4"/>
        <v>24.3</v>
      </c>
    </row>
    <row r="18" spans="1:31" ht="11.25" customHeight="1" x14ac:dyDescent="0.2">
      <c r="A18" s="12" t="s">
        <v>25</v>
      </c>
      <c r="B18" s="11"/>
      <c r="C18" s="10" t="s">
        <v>78</v>
      </c>
      <c r="D18" s="28">
        <v>15</v>
      </c>
      <c r="E18" s="9"/>
      <c r="F18" s="9"/>
      <c r="G18" s="9"/>
      <c r="H18" s="28">
        <v>30</v>
      </c>
      <c r="I18" s="9"/>
      <c r="J18" s="28">
        <v>20</v>
      </c>
      <c r="K18" s="9"/>
      <c r="L18" s="28">
        <v>14</v>
      </c>
      <c r="M18" s="9"/>
      <c r="N18" s="28">
        <v>17</v>
      </c>
      <c r="O18" s="9"/>
      <c r="P18" s="28">
        <v>15</v>
      </c>
      <c r="Q18" s="9"/>
      <c r="R18" s="28">
        <v>40</v>
      </c>
      <c r="S18" s="9"/>
      <c r="T18" s="28">
        <v>30</v>
      </c>
      <c r="U18" s="9"/>
      <c r="V18" s="28">
        <v>30</v>
      </c>
      <c r="W18" s="9"/>
      <c r="X18" s="28">
        <v>26</v>
      </c>
      <c r="Y18" s="8"/>
      <c r="Z18" s="2">
        <f t="shared" si="0"/>
        <v>237</v>
      </c>
      <c r="AA18" s="2">
        <f t="shared" si="1"/>
        <v>0</v>
      </c>
      <c r="AB18" s="2">
        <f t="shared" si="2"/>
        <v>237</v>
      </c>
      <c r="AC18" s="2">
        <f t="shared" si="3"/>
        <v>23.7</v>
      </c>
      <c r="AD18" s="2"/>
      <c r="AE18" s="2">
        <f t="shared" si="4"/>
        <v>23.7</v>
      </c>
    </row>
    <row r="19" spans="1:31" ht="11.25" customHeight="1" x14ac:dyDescent="0.2">
      <c r="A19" s="12" t="s">
        <v>23</v>
      </c>
      <c r="B19" s="11"/>
      <c r="C19" s="10" t="s">
        <v>84</v>
      </c>
      <c r="D19" s="28">
        <v>15</v>
      </c>
      <c r="E19" s="9"/>
      <c r="F19" s="9"/>
      <c r="G19" s="9"/>
      <c r="H19" s="28">
        <v>30</v>
      </c>
      <c r="I19" s="9"/>
      <c r="J19" s="28">
        <v>20</v>
      </c>
      <c r="K19" s="9"/>
      <c r="L19" s="28">
        <v>17</v>
      </c>
      <c r="M19" s="9"/>
      <c r="N19" s="28">
        <v>20</v>
      </c>
      <c r="O19" s="9"/>
      <c r="P19" s="28">
        <v>14</v>
      </c>
      <c r="Q19" s="9"/>
      <c r="R19" s="28">
        <v>40</v>
      </c>
      <c r="S19" s="9"/>
      <c r="T19" s="28">
        <v>18</v>
      </c>
      <c r="U19" s="9"/>
      <c r="V19" s="28">
        <v>35</v>
      </c>
      <c r="W19" s="9"/>
      <c r="X19" s="28">
        <v>24</v>
      </c>
      <c r="Y19" s="8"/>
      <c r="Z19" s="2">
        <f t="shared" si="0"/>
        <v>233</v>
      </c>
      <c r="AA19" s="2">
        <f t="shared" si="1"/>
        <v>0</v>
      </c>
      <c r="AB19" s="2">
        <f t="shared" si="2"/>
        <v>233</v>
      </c>
      <c r="AC19" s="2">
        <f t="shared" si="3"/>
        <v>23.3</v>
      </c>
      <c r="AD19" s="2"/>
      <c r="AE19" s="2">
        <f t="shared" si="4"/>
        <v>23.3</v>
      </c>
    </row>
    <row r="20" spans="1:31" ht="11.25" customHeight="1" x14ac:dyDescent="0.2">
      <c r="A20" s="12" t="s">
        <v>21</v>
      </c>
      <c r="B20" s="11"/>
      <c r="C20" s="10" t="s">
        <v>91</v>
      </c>
      <c r="D20" s="28">
        <v>30</v>
      </c>
      <c r="E20" s="9"/>
      <c r="F20" s="9"/>
      <c r="G20" s="9"/>
      <c r="H20" s="28">
        <v>30</v>
      </c>
      <c r="I20" s="9"/>
      <c r="J20" s="28">
        <v>30</v>
      </c>
      <c r="K20" s="9"/>
      <c r="L20" s="28">
        <v>17</v>
      </c>
      <c r="M20" s="9"/>
      <c r="N20" s="28">
        <v>20</v>
      </c>
      <c r="O20" s="9"/>
      <c r="P20" s="28">
        <v>5</v>
      </c>
      <c r="Q20" s="9"/>
      <c r="R20" s="28">
        <v>30</v>
      </c>
      <c r="S20" s="9"/>
      <c r="T20" s="28">
        <v>20</v>
      </c>
      <c r="U20" s="9"/>
      <c r="V20" s="28">
        <v>40</v>
      </c>
      <c r="W20" s="9"/>
      <c r="X20" s="28">
        <v>9</v>
      </c>
      <c r="Y20" s="8"/>
      <c r="Z20" s="2">
        <f t="shared" si="0"/>
        <v>231</v>
      </c>
      <c r="AA20" s="2">
        <f t="shared" si="1"/>
        <v>0</v>
      </c>
      <c r="AB20" s="2">
        <f t="shared" si="2"/>
        <v>231</v>
      </c>
      <c r="AC20" s="2">
        <f t="shared" si="3"/>
        <v>23.1</v>
      </c>
      <c r="AD20" s="2"/>
      <c r="AE20" s="2">
        <f t="shared" si="4"/>
        <v>23.1</v>
      </c>
    </row>
    <row r="21" spans="1:31" ht="11.25" customHeight="1" x14ac:dyDescent="0.2">
      <c r="A21" s="12" t="s">
        <v>19</v>
      </c>
      <c r="B21" s="11"/>
      <c r="C21" s="10" t="s">
        <v>104</v>
      </c>
      <c r="D21" s="28">
        <v>25</v>
      </c>
      <c r="E21" s="9"/>
      <c r="F21" s="9"/>
      <c r="G21" s="9"/>
      <c r="H21" s="28">
        <v>30</v>
      </c>
      <c r="I21" s="9"/>
      <c r="J21" s="28">
        <v>20</v>
      </c>
      <c r="K21" s="9"/>
      <c r="L21" s="28">
        <v>17</v>
      </c>
      <c r="M21" s="9"/>
      <c r="N21" s="28">
        <v>20</v>
      </c>
      <c r="O21" s="9"/>
      <c r="P21" s="28">
        <v>15</v>
      </c>
      <c r="Q21" s="9"/>
      <c r="R21" s="28">
        <v>30</v>
      </c>
      <c r="S21" s="9"/>
      <c r="T21" s="28">
        <v>25</v>
      </c>
      <c r="U21" s="9"/>
      <c r="V21" s="28">
        <v>37</v>
      </c>
      <c r="W21" s="9"/>
      <c r="X21" s="28">
        <v>7</v>
      </c>
      <c r="Y21" s="8"/>
      <c r="Z21" s="2">
        <f t="shared" si="0"/>
        <v>226</v>
      </c>
      <c r="AA21" s="2">
        <f t="shared" si="1"/>
        <v>0</v>
      </c>
      <c r="AB21" s="2">
        <f t="shared" si="2"/>
        <v>226</v>
      </c>
      <c r="AC21" s="2">
        <f t="shared" si="3"/>
        <v>22.6</v>
      </c>
      <c r="AD21" s="2"/>
      <c r="AE21" s="2">
        <f t="shared" si="4"/>
        <v>22.6</v>
      </c>
    </row>
    <row r="22" spans="1:31" ht="11.25" customHeight="1" x14ac:dyDescent="0.2">
      <c r="A22" s="12" t="s">
        <v>17</v>
      </c>
      <c r="B22" s="11"/>
      <c r="C22" s="10" t="s">
        <v>90</v>
      </c>
      <c r="D22" s="28">
        <v>25</v>
      </c>
      <c r="E22" s="9"/>
      <c r="F22" s="9"/>
      <c r="G22" s="9"/>
      <c r="H22" s="28">
        <v>30</v>
      </c>
      <c r="I22" s="9"/>
      <c r="J22" s="28">
        <v>20</v>
      </c>
      <c r="K22" s="9"/>
      <c r="L22" s="28">
        <v>17</v>
      </c>
      <c r="M22" s="9"/>
      <c r="N22" s="28">
        <v>20</v>
      </c>
      <c r="O22" s="9"/>
      <c r="P22" s="28">
        <v>10</v>
      </c>
      <c r="Q22" s="9"/>
      <c r="R22" s="28">
        <v>20</v>
      </c>
      <c r="S22" s="9"/>
      <c r="T22" s="28">
        <v>15</v>
      </c>
      <c r="U22" s="9"/>
      <c r="V22" s="28">
        <v>38</v>
      </c>
      <c r="W22" s="9"/>
      <c r="X22" s="28">
        <v>26</v>
      </c>
      <c r="Y22" s="8"/>
      <c r="Z22" s="2">
        <f t="shared" si="0"/>
        <v>221</v>
      </c>
      <c r="AA22" s="2">
        <f t="shared" si="1"/>
        <v>0</v>
      </c>
      <c r="AB22" s="2">
        <f t="shared" si="2"/>
        <v>221</v>
      </c>
      <c r="AC22" s="2">
        <f t="shared" si="3"/>
        <v>22.1</v>
      </c>
      <c r="AD22" s="2"/>
      <c r="AE22" s="2">
        <f t="shared" si="4"/>
        <v>22.1</v>
      </c>
    </row>
    <row r="23" spans="1:31" ht="11.25" customHeight="1" x14ac:dyDescent="0.2">
      <c r="A23" s="12" t="s">
        <v>15</v>
      </c>
      <c r="B23" s="11"/>
      <c r="C23" s="10" t="s">
        <v>94</v>
      </c>
      <c r="D23" s="28">
        <v>25</v>
      </c>
      <c r="E23" s="9"/>
      <c r="F23" s="9"/>
      <c r="G23" s="9"/>
      <c r="H23" s="28">
        <v>30</v>
      </c>
      <c r="I23" s="9"/>
      <c r="J23" s="28">
        <v>30</v>
      </c>
      <c r="K23" s="9"/>
      <c r="L23" s="28">
        <v>15</v>
      </c>
      <c r="M23" s="9"/>
      <c r="N23" s="28">
        <v>18</v>
      </c>
      <c r="O23" s="9"/>
      <c r="P23" s="28">
        <v>13</v>
      </c>
      <c r="Q23" s="9"/>
      <c r="R23" s="28">
        <v>20</v>
      </c>
      <c r="S23" s="9"/>
      <c r="T23" s="28">
        <v>30</v>
      </c>
      <c r="U23" s="9"/>
      <c r="V23" s="28">
        <v>38</v>
      </c>
      <c r="W23" s="9"/>
      <c r="X23" s="28">
        <v>0</v>
      </c>
      <c r="Y23" s="8"/>
      <c r="Z23" s="2">
        <f t="shared" si="0"/>
        <v>219</v>
      </c>
      <c r="AA23" s="2">
        <f t="shared" si="1"/>
        <v>0</v>
      </c>
      <c r="AB23" s="2">
        <f t="shared" si="2"/>
        <v>219</v>
      </c>
      <c r="AC23" s="2">
        <f t="shared" si="3"/>
        <v>21.9</v>
      </c>
      <c r="AD23" s="2"/>
      <c r="AE23" s="2">
        <f t="shared" si="4"/>
        <v>21.9</v>
      </c>
    </row>
    <row r="24" spans="1:31" ht="11.25" customHeight="1" x14ac:dyDescent="0.2">
      <c r="A24" s="12" t="s">
        <v>13</v>
      </c>
      <c r="B24" s="11"/>
      <c r="C24" s="10" t="s">
        <v>77</v>
      </c>
      <c r="D24" s="28">
        <v>15</v>
      </c>
      <c r="E24" s="9"/>
      <c r="F24" s="9"/>
      <c r="G24" s="9"/>
      <c r="H24" s="28">
        <v>25</v>
      </c>
      <c r="I24" s="9"/>
      <c r="J24" s="28">
        <v>20</v>
      </c>
      <c r="K24" s="9"/>
      <c r="L24" s="28">
        <v>17</v>
      </c>
      <c r="M24" s="9"/>
      <c r="N24" s="28">
        <v>40</v>
      </c>
      <c r="O24" s="9"/>
      <c r="P24" s="28">
        <v>15</v>
      </c>
      <c r="Q24" s="9"/>
      <c r="R24" s="28">
        <v>30</v>
      </c>
      <c r="S24" s="9"/>
      <c r="T24" s="28">
        <v>15</v>
      </c>
      <c r="U24" s="9"/>
      <c r="V24" s="28">
        <v>20</v>
      </c>
      <c r="W24" s="9"/>
      <c r="X24" s="28">
        <v>18</v>
      </c>
      <c r="Y24" s="8"/>
      <c r="Z24" s="2">
        <f t="shared" si="0"/>
        <v>215</v>
      </c>
      <c r="AA24" s="2">
        <f t="shared" si="1"/>
        <v>0</v>
      </c>
      <c r="AB24" s="2">
        <f t="shared" si="2"/>
        <v>215</v>
      </c>
      <c r="AC24" s="2">
        <f t="shared" si="3"/>
        <v>21.5</v>
      </c>
      <c r="AD24" s="2"/>
      <c r="AE24" s="2">
        <f t="shared" si="4"/>
        <v>21.5</v>
      </c>
    </row>
    <row r="25" spans="1:31" ht="11.25" customHeight="1" x14ac:dyDescent="0.2">
      <c r="A25" s="12" t="s">
        <v>11</v>
      </c>
      <c r="B25" s="11"/>
      <c r="C25" s="10" t="s">
        <v>105</v>
      </c>
      <c r="D25" s="28">
        <v>20</v>
      </c>
      <c r="E25" s="9"/>
      <c r="F25" s="9"/>
      <c r="G25" s="9"/>
      <c r="H25" s="28">
        <v>25</v>
      </c>
      <c r="I25" s="9"/>
      <c r="J25" s="28">
        <v>30</v>
      </c>
      <c r="K25" s="9"/>
      <c r="L25" s="28">
        <v>21</v>
      </c>
      <c r="M25" s="9"/>
      <c r="N25" s="28">
        <v>20</v>
      </c>
      <c r="O25" s="9"/>
      <c r="P25" s="28">
        <v>13</v>
      </c>
      <c r="Q25" s="9"/>
      <c r="R25" s="28">
        <v>30</v>
      </c>
      <c r="S25" s="9"/>
      <c r="T25" s="28">
        <v>15</v>
      </c>
      <c r="U25" s="9"/>
      <c r="V25" s="28">
        <v>40</v>
      </c>
      <c r="W25" s="9"/>
      <c r="X25" s="28">
        <v>0</v>
      </c>
      <c r="Y25" s="8"/>
      <c r="Z25" s="2">
        <f t="shared" si="0"/>
        <v>214</v>
      </c>
      <c r="AA25" s="2">
        <f t="shared" si="1"/>
        <v>0</v>
      </c>
      <c r="AB25" s="2">
        <f t="shared" si="2"/>
        <v>214</v>
      </c>
      <c r="AC25" s="2">
        <f t="shared" si="3"/>
        <v>21.4</v>
      </c>
      <c r="AD25" s="2"/>
      <c r="AE25" s="2">
        <f t="shared" si="4"/>
        <v>21.4</v>
      </c>
    </row>
    <row r="26" spans="1:31" ht="11.25" customHeight="1" x14ac:dyDescent="0.2">
      <c r="A26" s="12" t="s">
        <v>9</v>
      </c>
      <c r="B26" s="11"/>
      <c r="C26" s="10" t="s">
        <v>81</v>
      </c>
      <c r="D26" s="28">
        <v>15</v>
      </c>
      <c r="E26" s="9"/>
      <c r="F26" s="9"/>
      <c r="G26" s="9"/>
      <c r="H26" s="28">
        <v>30</v>
      </c>
      <c r="I26" s="9"/>
      <c r="J26" s="28">
        <v>10</v>
      </c>
      <c r="K26" s="9"/>
      <c r="L26" s="28">
        <v>14</v>
      </c>
      <c r="M26" s="9"/>
      <c r="N26" s="28">
        <v>20</v>
      </c>
      <c r="O26" s="9"/>
      <c r="P26" s="28">
        <v>15</v>
      </c>
      <c r="Q26" s="9"/>
      <c r="R26" s="28">
        <v>30</v>
      </c>
      <c r="S26" s="9"/>
      <c r="T26" s="28">
        <v>25</v>
      </c>
      <c r="U26" s="9"/>
      <c r="V26" s="28">
        <v>30</v>
      </c>
      <c r="W26" s="9"/>
      <c r="X26" s="28">
        <v>24</v>
      </c>
      <c r="Y26" s="8"/>
      <c r="Z26" s="2">
        <f t="shared" si="0"/>
        <v>213</v>
      </c>
      <c r="AA26" s="2">
        <f t="shared" si="1"/>
        <v>0</v>
      </c>
      <c r="AB26" s="2">
        <f t="shared" si="2"/>
        <v>213</v>
      </c>
      <c r="AC26" s="2">
        <f t="shared" si="3"/>
        <v>21.3</v>
      </c>
      <c r="AD26" s="2"/>
      <c r="AE26" s="2">
        <f t="shared" si="4"/>
        <v>21.3</v>
      </c>
    </row>
    <row r="27" spans="1:31" ht="11.25" customHeight="1" x14ac:dyDescent="0.2">
      <c r="A27" s="12" t="s">
        <v>7</v>
      </c>
      <c r="B27" s="11"/>
      <c r="C27" s="10" t="s">
        <v>108</v>
      </c>
      <c r="D27" s="28">
        <v>15</v>
      </c>
      <c r="E27" s="9"/>
      <c r="F27" s="9"/>
      <c r="G27" s="9"/>
      <c r="H27" s="28">
        <v>30</v>
      </c>
      <c r="I27" s="9"/>
      <c r="J27" s="28">
        <v>20</v>
      </c>
      <c r="K27" s="9"/>
      <c r="L27" s="28">
        <v>11</v>
      </c>
      <c r="M27" s="9"/>
      <c r="N27" s="28">
        <v>16</v>
      </c>
      <c r="O27" s="9"/>
      <c r="P27" s="28">
        <v>15</v>
      </c>
      <c r="Q27" s="9"/>
      <c r="R27" s="28">
        <v>30</v>
      </c>
      <c r="S27" s="9"/>
      <c r="T27" s="28">
        <v>30</v>
      </c>
      <c r="U27" s="9"/>
      <c r="V27" s="28">
        <v>30</v>
      </c>
      <c r="W27" s="9"/>
      <c r="X27" s="28">
        <v>9</v>
      </c>
      <c r="Y27" s="8"/>
      <c r="Z27" s="2">
        <f t="shared" si="0"/>
        <v>206</v>
      </c>
      <c r="AA27" s="2">
        <f t="shared" si="1"/>
        <v>0</v>
      </c>
      <c r="AB27" s="2">
        <f t="shared" si="2"/>
        <v>206</v>
      </c>
      <c r="AC27" s="2">
        <f t="shared" si="3"/>
        <v>20.6</v>
      </c>
      <c r="AD27" s="2"/>
      <c r="AE27" s="2">
        <f t="shared" si="4"/>
        <v>20.6</v>
      </c>
    </row>
    <row r="28" spans="1:31" ht="11.25" customHeight="1" x14ac:dyDescent="0.2">
      <c r="A28" s="12" t="s">
        <v>5</v>
      </c>
      <c r="B28" s="11"/>
      <c r="C28" s="10" t="s">
        <v>100</v>
      </c>
      <c r="D28" s="28">
        <v>20</v>
      </c>
      <c r="E28" s="9"/>
      <c r="F28" s="9"/>
      <c r="G28" s="9"/>
      <c r="H28" s="28">
        <v>30</v>
      </c>
      <c r="I28" s="9"/>
      <c r="J28" s="28">
        <v>10</v>
      </c>
      <c r="K28" s="9"/>
      <c r="L28" s="28">
        <v>10</v>
      </c>
      <c r="M28" s="9"/>
      <c r="N28" s="28">
        <v>18</v>
      </c>
      <c r="O28" s="9"/>
      <c r="P28" s="28">
        <v>10</v>
      </c>
      <c r="Q28" s="9"/>
      <c r="R28" s="28">
        <v>20</v>
      </c>
      <c r="S28" s="9"/>
      <c r="T28" s="28">
        <v>20</v>
      </c>
      <c r="U28" s="9"/>
      <c r="V28" s="28">
        <v>30</v>
      </c>
      <c r="W28" s="9"/>
      <c r="X28" s="28">
        <v>27</v>
      </c>
      <c r="Y28" s="8"/>
      <c r="Z28" s="2">
        <f t="shared" si="0"/>
        <v>195</v>
      </c>
      <c r="AA28" s="2">
        <f t="shared" si="1"/>
        <v>0</v>
      </c>
      <c r="AB28" s="2">
        <f t="shared" si="2"/>
        <v>195</v>
      </c>
      <c r="AC28" s="2">
        <f t="shared" si="3"/>
        <v>19.5</v>
      </c>
      <c r="AD28" s="2"/>
      <c r="AE28" s="2">
        <f t="shared" si="4"/>
        <v>19.5</v>
      </c>
    </row>
    <row r="29" spans="1:31" ht="11.25" customHeight="1" x14ac:dyDescent="0.2">
      <c r="A29" s="12" t="s">
        <v>3</v>
      </c>
      <c r="B29" s="11"/>
      <c r="C29" s="10" t="s">
        <v>101</v>
      </c>
      <c r="D29" s="28">
        <v>12</v>
      </c>
      <c r="E29" s="9"/>
      <c r="F29" s="9"/>
      <c r="G29" s="9"/>
      <c r="H29" s="28">
        <v>30</v>
      </c>
      <c r="I29" s="9"/>
      <c r="J29" s="28">
        <v>5</v>
      </c>
      <c r="K29" s="9"/>
      <c r="L29" s="28">
        <v>10</v>
      </c>
      <c r="M29" s="9"/>
      <c r="N29" s="28">
        <v>18</v>
      </c>
      <c r="O29" s="9"/>
      <c r="P29" s="28">
        <v>10</v>
      </c>
      <c r="Q29" s="9"/>
      <c r="R29" s="28">
        <v>45</v>
      </c>
      <c r="S29" s="9"/>
      <c r="T29" s="28">
        <v>15</v>
      </c>
      <c r="U29" s="9"/>
      <c r="V29" s="28">
        <v>10</v>
      </c>
      <c r="W29" s="9"/>
      <c r="X29" s="28">
        <v>12</v>
      </c>
      <c r="Y29" s="8"/>
      <c r="Z29" s="2">
        <f t="shared" si="0"/>
        <v>167</v>
      </c>
      <c r="AA29" s="2">
        <f t="shared" si="1"/>
        <v>0</v>
      </c>
      <c r="AB29" s="2">
        <f t="shared" si="2"/>
        <v>167</v>
      </c>
      <c r="AC29" s="2">
        <f t="shared" si="3"/>
        <v>16.7</v>
      </c>
      <c r="AD29" s="2"/>
      <c r="AE29" s="2">
        <f t="shared" si="4"/>
        <v>16.7</v>
      </c>
    </row>
    <row r="30" spans="1:31" ht="11.25" customHeight="1" x14ac:dyDescent="0.2">
      <c r="A30" s="12" t="s">
        <v>1</v>
      </c>
      <c r="B30" s="11"/>
      <c r="C30" s="10" t="s">
        <v>82</v>
      </c>
      <c r="D30" s="28">
        <v>10</v>
      </c>
      <c r="E30" s="9"/>
      <c r="F30" s="9"/>
      <c r="G30" s="9"/>
      <c r="H30" s="28">
        <v>25</v>
      </c>
      <c r="I30" s="9"/>
      <c r="J30" s="28">
        <v>5</v>
      </c>
      <c r="K30" s="9"/>
      <c r="L30" s="28">
        <v>5</v>
      </c>
      <c r="M30" s="9"/>
      <c r="N30" s="28">
        <v>20</v>
      </c>
      <c r="O30" s="9"/>
      <c r="P30" s="28">
        <v>10</v>
      </c>
      <c r="Q30" s="9"/>
      <c r="R30" s="28">
        <v>30</v>
      </c>
      <c r="S30" s="9"/>
      <c r="T30" s="28">
        <v>20</v>
      </c>
      <c r="U30" s="9"/>
      <c r="V30" s="28">
        <v>30</v>
      </c>
      <c r="W30" s="9"/>
      <c r="X30" s="28">
        <v>8</v>
      </c>
      <c r="Y30" s="8"/>
      <c r="Z30" s="2">
        <f t="shared" si="0"/>
        <v>163</v>
      </c>
      <c r="AA30" s="2">
        <f t="shared" si="1"/>
        <v>0</v>
      </c>
      <c r="AB30" s="2">
        <f t="shared" si="2"/>
        <v>163</v>
      </c>
      <c r="AC30" s="2">
        <f t="shared" si="3"/>
        <v>16.3</v>
      </c>
      <c r="AD30" s="2"/>
      <c r="AE30" s="2">
        <f t="shared" si="4"/>
        <v>16.3</v>
      </c>
    </row>
    <row r="31" spans="1:31" ht="11.25" customHeight="1" x14ac:dyDescent="0.2">
      <c r="A31" s="12" t="s">
        <v>73</v>
      </c>
      <c r="B31" s="11"/>
      <c r="C31" s="10" t="s">
        <v>107</v>
      </c>
      <c r="D31" s="28">
        <v>15</v>
      </c>
      <c r="E31" s="9"/>
      <c r="F31" s="9"/>
      <c r="G31" s="9"/>
      <c r="H31" s="28">
        <v>25</v>
      </c>
      <c r="I31" s="9"/>
      <c r="J31" s="28">
        <v>20</v>
      </c>
      <c r="K31" s="9"/>
      <c r="L31" s="28">
        <v>5</v>
      </c>
      <c r="M31" s="9"/>
      <c r="N31" s="28">
        <v>20</v>
      </c>
      <c r="O31" s="9"/>
      <c r="P31" s="28">
        <v>5</v>
      </c>
      <c r="Q31" s="9"/>
      <c r="R31" s="28">
        <v>15</v>
      </c>
      <c r="S31" s="9"/>
      <c r="T31" s="28">
        <v>10</v>
      </c>
      <c r="U31" s="9"/>
      <c r="V31" s="28">
        <v>15</v>
      </c>
      <c r="W31" s="9"/>
      <c r="X31" s="28">
        <v>30</v>
      </c>
      <c r="Y31" s="26"/>
      <c r="Z31" s="2">
        <f t="shared" si="0"/>
        <v>160</v>
      </c>
      <c r="AA31" s="2">
        <f t="shared" si="1"/>
        <v>0</v>
      </c>
      <c r="AB31" s="2">
        <f t="shared" si="2"/>
        <v>160</v>
      </c>
      <c r="AC31" s="2">
        <f t="shared" si="3"/>
        <v>16</v>
      </c>
      <c r="AD31" s="2"/>
      <c r="AE31" s="2">
        <f t="shared" si="4"/>
        <v>16</v>
      </c>
    </row>
    <row r="32" spans="1:31" ht="11.25" customHeight="1" x14ac:dyDescent="0.2">
      <c r="A32" s="12" t="s">
        <v>87</v>
      </c>
      <c r="B32" s="11"/>
      <c r="C32" s="10" t="s">
        <v>95</v>
      </c>
      <c r="D32" s="28">
        <v>15</v>
      </c>
      <c r="E32" s="9"/>
      <c r="F32" s="9"/>
      <c r="G32" s="9"/>
      <c r="H32" s="28">
        <v>30</v>
      </c>
      <c r="I32" s="9"/>
      <c r="J32" s="28">
        <v>20</v>
      </c>
      <c r="K32" s="9"/>
      <c r="L32" s="28">
        <v>4</v>
      </c>
      <c r="M32" s="9"/>
      <c r="N32" s="28">
        <v>20</v>
      </c>
      <c r="O32" s="9"/>
      <c r="P32" s="28">
        <v>5</v>
      </c>
      <c r="Q32" s="9"/>
      <c r="R32" s="28">
        <v>30</v>
      </c>
      <c r="S32" s="9"/>
      <c r="T32" s="28">
        <v>20</v>
      </c>
      <c r="U32" s="9"/>
      <c r="V32" s="28">
        <v>5</v>
      </c>
      <c r="W32" s="9"/>
      <c r="X32" s="28">
        <v>2</v>
      </c>
      <c r="Y32" s="26"/>
      <c r="Z32" s="2">
        <f t="shared" si="0"/>
        <v>151</v>
      </c>
      <c r="AA32" s="2">
        <f t="shared" si="1"/>
        <v>0</v>
      </c>
      <c r="AB32" s="2">
        <f t="shared" si="2"/>
        <v>151</v>
      </c>
      <c r="AC32" s="2">
        <f t="shared" si="3"/>
        <v>15.1</v>
      </c>
      <c r="AD32" s="2"/>
      <c r="AE32" s="2">
        <f t="shared" si="4"/>
        <v>15.1</v>
      </c>
    </row>
    <row r="33" spans="1:31" ht="11.25" customHeight="1" x14ac:dyDescent="0.2">
      <c r="A33" s="12" t="s">
        <v>85</v>
      </c>
      <c r="B33" s="11"/>
      <c r="C33" s="10" t="s">
        <v>88</v>
      </c>
      <c r="D33" s="28">
        <v>15</v>
      </c>
      <c r="E33" s="9"/>
      <c r="F33" s="9"/>
      <c r="G33" s="9"/>
      <c r="H33" s="28">
        <v>25</v>
      </c>
      <c r="I33" s="9"/>
      <c r="J33" s="28">
        <v>10</v>
      </c>
      <c r="K33" s="9"/>
      <c r="L33" s="28">
        <v>11</v>
      </c>
      <c r="M33" s="9"/>
      <c r="N33" s="28">
        <v>20</v>
      </c>
      <c r="O33" s="9"/>
      <c r="P33" s="28">
        <v>10</v>
      </c>
      <c r="Q33" s="9"/>
      <c r="R33" s="28">
        <v>30</v>
      </c>
      <c r="S33" s="9"/>
      <c r="T33" s="28">
        <v>15</v>
      </c>
      <c r="U33" s="9"/>
      <c r="V33" s="28">
        <v>10</v>
      </c>
      <c r="W33" s="9"/>
      <c r="X33" s="28">
        <v>0</v>
      </c>
      <c r="Y33" s="26"/>
      <c r="Z33" s="2">
        <f t="shared" si="0"/>
        <v>146</v>
      </c>
      <c r="AA33" s="2">
        <f t="shared" si="1"/>
        <v>0</v>
      </c>
      <c r="AB33" s="2">
        <f t="shared" si="2"/>
        <v>146</v>
      </c>
      <c r="AC33" s="2">
        <f t="shared" si="3"/>
        <v>14.6</v>
      </c>
      <c r="AD33" s="2"/>
      <c r="AE33" s="2">
        <f t="shared" si="4"/>
        <v>14.6</v>
      </c>
    </row>
    <row r="34" spans="1:31" ht="11.25" customHeight="1" x14ac:dyDescent="0.2">
      <c r="A34" s="12" t="s">
        <v>83</v>
      </c>
      <c r="B34" s="11"/>
      <c r="C34" s="10" t="s">
        <v>79</v>
      </c>
      <c r="D34" s="28">
        <v>15</v>
      </c>
      <c r="E34" s="9"/>
      <c r="F34" s="9"/>
      <c r="G34" s="9"/>
      <c r="H34" s="28">
        <v>30</v>
      </c>
      <c r="I34" s="9"/>
      <c r="J34" s="28">
        <v>20</v>
      </c>
      <c r="K34" s="9"/>
      <c r="L34" s="28">
        <v>0</v>
      </c>
      <c r="M34" s="9"/>
      <c r="N34" s="28">
        <v>18</v>
      </c>
      <c r="O34" s="9"/>
      <c r="P34" s="28">
        <v>5</v>
      </c>
      <c r="Q34" s="9"/>
      <c r="R34" s="28">
        <v>30</v>
      </c>
      <c r="S34" s="9"/>
      <c r="T34" s="28">
        <v>20</v>
      </c>
      <c r="U34" s="9"/>
      <c r="V34" s="28">
        <v>5</v>
      </c>
      <c r="W34" s="9"/>
      <c r="X34" s="28">
        <v>2</v>
      </c>
      <c r="Y34" s="26"/>
      <c r="Z34" s="2">
        <f t="shared" si="0"/>
        <v>145</v>
      </c>
      <c r="AA34" s="2">
        <f t="shared" si="1"/>
        <v>0</v>
      </c>
      <c r="AB34" s="2">
        <f t="shared" si="2"/>
        <v>145</v>
      </c>
      <c r="AC34" s="2">
        <f t="shared" si="3"/>
        <v>14.5</v>
      </c>
      <c r="AD34" s="2"/>
      <c r="AE34" s="2">
        <f t="shared" si="4"/>
        <v>14.5</v>
      </c>
    </row>
    <row r="35" spans="1:31" ht="11.25" customHeight="1" x14ac:dyDescent="0.2">
      <c r="A35" s="12" t="s">
        <v>80</v>
      </c>
      <c r="B35" s="11"/>
      <c r="C35" s="10" t="s">
        <v>99</v>
      </c>
      <c r="D35" s="28">
        <v>5</v>
      </c>
      <c r="E35" s="9"/>
      <c r="F35" s="9"/>
      <c r="G35" s="9"/>
      <c r="H35" s="28">
        <v>30</v>
      </c>
      <c r="I35" s="9"/>
      <c r="J35" s="28">
        <v>5</v>
      </c>
      <c r="K35" s="9"/>
      <c r="L35" s="28">
        <v>5</v>
      </c>
      <c r="M35" s="9"/>
      <c r="N35" s="28">
        <v>10</v>
      </c>
      <c r="O35" s="9"/>
      <c r="P35" s="28">
        <v>5</v>
      </c>
      <c r="Q35" s="9"/>
      <c r="R35" s="28">
        <v>30</v>
      </c>
      <c r="S35" s="9"/>
      <c r="T35" s="28">
        <v>5</v>
      </c>
      <c r="U35" s="9"/>
      <c r="V35" s="28">
        <v>28</v>
      </c>
      <c r="W35" s="9"/>
      <c r="X35" s="28">
        <v>0</v>
      </c>
      <c r="Y35" s="26"/>
      <c r="Z35" s="2">
        <f t="shared" si="0"/>
        <v>123</v>
      </c>
      <c r="AA35" s="2">
        <f t="shared" si="1"/>
        <v>0</v>
      </c>
      <c r="AB35" s="2">
        <f t="shared" si="2"/>
        <v>123</v>
      </c>
      <c r="AC35" s="2">
        <f t="shared" si="3"/>
        <v>12.3</v>
      </c>
      <c r="AD35" s="2"/>
      <c r="AE35" s="2">
        <f t="shared" si="4"/>
        <v>12.3</v>
      </c>
    </row>
    <row r="36" spans="1:31" ht="11.25" customHeight="1" x14ac:dyDescent="0.2">
      <c r="A36" s="12" t="s">
        <v>76</v>
      </c>
      <c r="B36" s="11"/>
      <c r="C36" s="10" t="s">
        <v>96</v>
      </c>
      <c r="D36" s="28">
        <v>5</v>
      </c>
      <c r="E36" s="9"/>
      <c r="F36" s="9"/>
      <c r="G36" s="9"/>
      <c r="H36" s="28">
        <v>5</v>
      </c>
      <c r="I36" s="9"/>
      <c r="J36" s="28">
        <v>0</v>
      </c>
      <c r="K36" s="9"/>
      <c r="L36" s="28">
        <v>0</v>
      </c>
      <c r="M36" s="9"/>
      <c r="N36" s="28">
        <v>0</v>
      </c>
      <c r="O36" s="9"/>
      <c r="P36" s="28">
        <v>0</v>
      </c>
      <c r="Q36" s="9"/>
      <c r="R36" s="28">
        <v>15</v>
      </c>
      <c r="S36" s="9"/>
      <c r="T36" s="28">
        <v>0</v>
      </c>
      <c r="U36" s="9"/>
      <c r="V36" s="28">
        <v>0</v>
      </c>
      <c r="W36" s="9"/>
      <c r="X36" s="28">
        <v>0</v>
      </c>
      <c r="Y36" s="26"/>
      <c r="Z36" s="2">
        <f t="shared" si="0"/>
        <v>25</v>
      </c>
      <c r="AA36" s="2">
        <f t="shared" si="1"/>
        <v>0</v>
      </c>
      <c r="AB36" s="2">
        <f t="shared" si="2"/>
        <v>25</v>
      </c>
      <c r="AC36" s="2">
        <f t="shared" si="3"/>
        <v>2.5</v>
      </c>
      <c r="AD36" s="2"/>
      <c r="AE36" s="2">
        <f t="shared" si="4"/>
        <v>2.5</v>
      </c>
    </row>
    <row r="37" spans="1:31" ht="11.25" customHeight="1" x14ac:dyDescent="0.2">
      <c r="A37" s="12" t="s">
        <v>40</v>
      </c>
      <c r="B37" s="11"/>
      <c r="C37" s="10" t="s">
        <v>93</v>
      </c>
      <c r="D37" s="28">
        <v>5</v>
      </c>
      <c r="E37" s="9"/>
      <c r="F37" s="9"/>
      <c r="G37" s="9"/>
      <c r="H37" s="28">
        <v>20</v>
      </c>
      <c r="I37" s="9"/>
      <c r="J37" s="28">
        <v>0</v>
      </c>
      <c r="K37" s="9"/>
      <c r="L37" s="28">
        <v>0</v>
      </c>
      <c r="M37" s="9"/>
      <c r="N37" s="28">
        <v>0</v>
      </c>
      <c r="O37" s="9"/>
      <c r="P37" s="28">
        <v>0</v>
      </c>
      <c r="Q37" s="9"/>
      <c r="R37" s="28">
        <v>0</v>
      </c>
      <c r="S37" s="9"/>
      <c r="T37" s="28">
        <v>0</v>
      </c>
      <c r="U37" s="9"/>
      <c r="V37" s="28">
        <v>0</v>
      </c>
      <c r="W37" s="9"/>
      <c r="X37" s="28">
        <v>0</v>
      </c>
      <c r="Y37" s="26"/>
      <c r="Z37" s="2">
        <f t="shared" si="0"/>
        <v>25</v>
      </c>
      <c r="AA37" s="2">
        <f t="shared" si="1"/>
        <v>0</v>
      </c>
      <c r="AB37" s="2">
        <f t="shared" si="2"/>
        <v>25</v>
      </c>
      <c r="AC37" s="2">
        <f t="shared" si="3"/>
        <v>2.5</v>
      </c>
      <c r="AD37" s="2"/>
      <c r="AE37" s="2">
        <f t="shared" si="4"/>
        <v>2.5</v>
      </c>
    </row>
    <row r="38" spans="1:31" ht="11.25" customHeight="1" x14ac:dyDescent="0.2">
      <c r="A38" s="12" t="s">
        <v>41</v>
      </c>
      <c r="B38" s="11"/>
      <c r="C38" s="10" t="s">
        <v>92</v>
      </c>
      <c r="D38" s="28">
        <v>5</v>
      </c>
      <c r="E38" s="9"/>
      <c r="F38" s="9"/>
      <c r="G38" s="9"/>
      <c r="H38" s="28">
        <v>20</v>
      </c>
      <c r="I38" s="9"/>
      <c r="J38" s="28">
        <v>0</v>
      </c>
      <c r="K38" s="9"/>
      <c r="L38" s="28">
        <v>0</v>
      </c>
      <c r="M38" s="9"/>
      <c r="N38" s="28">
        <v>0</v>
      </c>
      <c r="O38" s="9"/>
      <c r="P38" s="28">
        <v>0</v>
      </c>
      <c r="Q38" s="9"/>
      <c r="R38" s="28">
        <v>0</v>
      </c>
      <c r="S38" s="9"/>
      <c r="T38" s="28">
        <v>0</v>
      </c>
      <c r="U38" s="9"/>
      <c r="V38" s="28">
        <v>0</v>
      </c>
      <c r="W38" s="9"/>
      <c r="X38" s="28">
        <v>0</v>
      </c>
      <c r="Y38" s="26"/>
      <c r="Z38" s="2">
        <f t="shared" si="0"/>
        <v>25</v>
      </c>
      <c r="AA38" s="2">
        <f t="shared" si="1"/>
        <v>0</v>
      </c>
      <c r="AB38" s="2">
        <f t="shared" si="2"/>
        <v>25</v>
      </c>
      <c r="AC38" s="2">
        <f t="shared" si="3"/>
        <v>2.5</v>
      </c>
      <c r="AD38" s="2"/>
      <c r="AE38" s="2">
        <f t="shared" si="4"/>
        <v>2.5</v>
      </c>
    </row>
    <row r="39" spans="1:31" ht="11.25" customHeight="1" thickBot="1" x14ac:dyDescent="0.25">
      <c r="A39" s="7" t="s">
        <v>75</v>
      </c>
      <c r="B39" s="6"/>
      <c r="C39" s="5" t="s">
        <v>97</v>
      </c>
      <c r="D39" s="29">
        <v>0</v>
      </c>
      <c r="E39" s="4"/>
      <c r="F39" s="4"/>
      <c r="G39" s="4"/>
      <c r="H39" s="29">
        <v>20</v>
      </c>
      <c r="I39" s="4"/>
      <c r="J39" s="29">
        <v>0</v>
      </c>
      <c r="K39" s="4"/>
      <c r="L39" s="29">
        <v>0</v>
      </c>
      <c r="M39" s="4"/>
      <c r="N39" s="29">
        <v>0</v>
      </c>
      <c r="O39" s="4"/>
      <c r="P39" s="29">
        <v>0</v>
      </c>
      <c r="Q39" s="4"/>
      <c r="R39" s="29">
        <v>0</v>
      </c>
      <c r="S39" s="4"/>
      <c r="T39" s="29">
        <v>0</v>
      </c>
      <c r="U39" s="4"/>
      <c r="V39" s="29">
        <v>0</v>
      </c>
      <c r="W39" s="4"/>
      <c r="X39" s="4"/>
      <c r="Y39" s="27"/>
      <c r="Z39" s="2">
        <f t="shared" si="0"/>
        <v>20</v>
      </c>
      <c r="AA39" s="2">
        <f t="shared" si="1"/>
        <v>0</v>
      </c>
      <c r="AB39" s="2">
        <f t="shared" si="2"/>
        <v>20</v>
      </c>
      <c r="AC39" s="2">
        <f t="shared" si="3"/>
        <v>2.2222222222222223</v>
      </c>
      <c r="AD39" s="2"/>
      <c r="AE39" s="2">
        <f t="shared" si="4"/>
        <v>2.2222222222222223</v>
      </c>
    </row>
  </sheetData>
  <sortState xmlns:xlrd2="http://schemas.microsoft.com/office/spreadsheetml/2017/richdata2" ref="B12:AE39">
    <sortCondition descending="1" ref="Z12:Z39"/>
  </sortState>
  <mergeCells count="35">
    <mergeCell ref="Z7:AA7"/>
    <mergeCell ref="AC7:AD7"/>
    <mergeCell ref="B3:R3"/>
    <mergeCell ref="B4:C4"/>
    <mergeCell ref="D4:G4"/>
    <mergeCell ref="H4:R4"/>
    <mergeCell ref="B5:C5"/>
    <mergeCell ref="H5:R5"/>
    <mergeCell ref="T7:U7"/>
    <mergeCell ref="H7:I7"/>
    <mergeCell ref="J7:K7"/>
    <mergeCell ref="L7:M7"/>
    <mergeCell ref="N7:O7"/>
    <mergeCell ref="P7:Q7"/>
    <mergeCell ref="R7:S7"/>
    <mergeCell ref="V7:W7"/>
    <mergeCell ref="A7:A11"/>
    <mergeCell ref="B7:B8"/>
    <mergeCell ref="C7:C8"/>
    <mergeCell ref="D7:E7"/>
    <mergeCell ref="F7:G7"/>
    <mergeCell ref="B10:C10"/>
    <mergeCell ref="B11:C11"/>
    <mergeCell ref="J8:K8"/>
    <mergeCell ref="L8:M8"/>
    <mergeCell ref="N8:O8"/>
    <mergeCell ref="X7:Y7"/>
    <mergeCell ref="D8:E8"/>
    <mergeCell ref="F8:G8"/>
    <mergeCell ref="H8:I8"/>
    <mergeCell ref="T8:U8"/>
    <mergeCell ref="V8:W8"/>
    <mergeCell ref="X8:Y8"/>
    <mergeCell ref="P8:Q8"/>
    <mergeCell ref="R8:S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87644-CFC6-497C-8733-F29776CDE1EA}">
  <sheetPr>
    <outlinePr summaryBelow="0" summaryRight="0"/>
    <pageSetUpPr autoPageBreaks="0" fitToPage="1"/>
  </sheetPr>
  <dimension ref="A1:AA30"/>
  <sheetViews>
    <sheetView topLeftCell="A8" workbookViewId="0">
      <selection activeCell="B12" sqref="B12:B30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3" width="4" style="1" customWidth="1"/>
    <col min="14" max="14" width="9.33203125" style="1" customWidth="1"/>
    <col min="15" max="16384" width="9.109375" style="1"/>
  </cols>
  <sheetData>
    <row r="1" spans="1:27" ht="11.25" customHeight="1" x14ac:dyDescent="0.2">
      <c r="B1" s="25" t="s">
        <v>70</v>
      </c>
    </row>
    <row r="2" spans="1:27" ht="11.25" customHeight="1" x14ac:dyDescent="0.2"/>
    <row r="3" spans="1:27" ht="11.25" customHeight="1" x14ac:dyDescent="0.2">
      <c r="B3" s="45" t="s">
        <v>301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27" ht="11.25" customHeight="1" x14ac:dyDescent="0.2">
      <c r="B4" s="33" t="s">
        <v>69</v>
      </c>
      <c r="C4" s="33"/>
      <c r="D4" s="33" t="s">
        <v>68</v>
      </c>
      <c r="E4" s="33"/>
      <c r="F4" s="33"/>
      <c r="G4" s="33"/>
      <c r="H4" s="33" t="s">
        <v>67</v>
      </c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11.25" customHeight="1" x14ac:dyDescent="0.2">
      <c r="B5" s="33" t="s">
        <v>66</v>
      </c>
      <c r="C5" s="33"/>
      <c r="H5" s="33" t="s">
        <v>65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11.25" customHeight="1" thickBot="1" x14ac:dyDescent="0.25"/>
    <row r="7" spans="1:27" ht="99.9" customHeight="1" thickBot="1" x14ac:dyDescent="0.25">
      <c r="A7" s="35" t="s">
        <v>64</v>
      </c>
      <c r="B7" s="38" t="s">
        <v>63</v>
      </c>
      <c r="C7" s="38" t="s">
        <v>62</v>
      </c>
      <c r="D7" s="34" t="s">
        <v>61</v>
      </c>
      <c r="E7" s="34"/>
      <c r="F7" s="34" t="s">
        <v>60</v>
      </c>
      <c r="G7" s="34"/>
      <c r="H7" s="34" t="s">
        <v>59</v>
      </c>
      <c r="I7" s="34"/>
      <c r="J7" s="34" t="s">
        <v>58</v>
      </c>
      <c r="K7" s="34"/>
      <c r="L7" s="41" t="s">
        <v>57</v>
      </c>
      <c r="M7" s="41"/>
      <c r="N7" s="30" t="s">
        <v>56</v>
      </c>
      <c r="O7" s="31"/>
      <c r="P7" s="24" t="s">
        <v>54</v>
      </c>
      <c r="Q7" s="32" t="s">
        <v>55</v>
      </c>
      <c r="R7" s="31"/>
      <c r="S7" s="23" t="s">
        <v>54</v>
      </c>
    </row>
    <row r="8" spans="1:27" ht="75" customHeight="1" x14ac:dyDescent="0.2">
      <c r="A8" s="36"/>
      <c r="B8" s="39"/>
      <c r="C8" s="39"/>
      <c r="D8" s="42" t="s">
        <v>53</v>
      </c>
      <c r="E8" s="42"/>
      <c r="F8" s="42" t="s">
        <v>52</v>
      </c>
      <c r="G8" s="42"/>
      <c r="H8" s="42" t="s">
        <v>51</v>
      </c>
      <c r="I8" s="42"/>
      <c r="J8" s="42" t="s">
        <v>50</v>
      </c>
      <c r="K8" s="42"/>
      <c r="L8" s="43" t="s">
        <v>49</v>
      </c>
      <c r="M8" s="43"/>
      <c r="N8" s="2"/>
      <c r="O8" s="2"/>
      <c r="P8" s="2"/>
      <c r="Q8" s="2"/>
      <c r="R8" s="2"/>
      <c r="S8" s="2"/>
    </row>
    <row r="9" spans="1:27" ht="11.25" customHeight="1" x14ac:dyDescent="0.2">
      <c r="A9" s="36"/>
      <c r="B9" s="22"/>
      <c r="C9" s="21"/>
      <c r="D9" s="18" t="s">
        <v>48</v>
      </c>
      <c r="E9" s="18" t="s">
        <v>47</v>
      </c>
      <c r="F9" s="18" t="s">
        <v>48</v>
      </c>
      <c r="G9" s="18" t="s">
        <v>47</v>
      </c>
      <c r="H9" s="18" t="s">
        <v>48</v>
      </c>
      <c r="I9" s="18" t="s">
        <v>47</v>
      </c>
      <c r="J9" s="18" t="s">
        <v>48</v>
      </c>
      <c r="K9" s="18" t="s">
        <v>47</v>
      </c>
      <c r="L9" s="18" t="s">
        <v>48</v>
      </c>
      <c r="M9" s="20" t="s">
        <v>47</v>
      </c>
      <c r="N9" s="18" t="s">
        <v>48</v>
      </c>
      <c r="O9" s="19" t="s">
        <v>47</v>
      </c>
      <c r="P9" s="19"/>
      <c r="Q9" s="18" t="s">
        <v>48</v>
      </c>
      <c r="R9" s="17" t="s">
        <v>47</v>
      </c>
      <c r="S9" s="2"/>
    </row>
    <row r="10" spans="1:27" ht="11.25" customHeight="1" x14ac:dyDescent="0.2">
      <c r="A10" s="36"/>
      <c r="B10" s="40" t="s">
        <v>46</v>
      </c>
      <c r="C10" s="40"/>
      <c r="D10" s="16" t="s">
        <v>38</v>
      </c>
      <c r="E10" s="16"/>
      <c r="F10" s="16" t="s">
        <v>44</v>
      </c>
      <c r="G10" s="16"/>
      <c r="H10" s="16" t="s">
        <v>44</v>
      </c>
      <c r="I10" s="16"/>
      <c r="J10" s="16"/>
      <c r="K10" s="16" t="s">
        <v>45</v>
      </c>
      <c r="L10" s="16" t="s">
        <v>44</v>
      </c>
      <c r="M10" s="15"/>
      <c r="N10" s="2"/>
      <c r="O10" s="2"/>
      <c r="P10" s="2"/>
      <c r="Q10" s="2"/>
      <c r="R10" s="2"/>
      <c r="S10" s="2"/>
    </row>
    <row r="11" spans="1:27" ht="11.25" customHeight="1" x14ac:dyDescent="0.2">
      <c r="A11" s="37"/>
      <c r="B11" s="40" t="s">
        <v>43</v>
      </c>
      <c r="C11" s="40"/>
      <c r="D11" s="14" t="s">
        <v>42</v>
      </c>
      <c r="E11" s="14"/>
      <c r="F11" s="14" t="s">
        <v>41</v>
      </c>
      <c r="G11" s="14"/>
      <c r="H11" s="14" t="s">
        <v>40</v>
      </c>
      <c r="I11" s="14"/>
      <c r="J11" s="14"/>
      <c r="K11" s="14" t="s">
        <v>39</v>
      </c>
      <c r="L11" s="14" t="s">
        <v>38</v>
      </c>
      <c r="M11" s="13"/>
      <c r="N11" s="2"/>
      <c r="O11" s="2"/>
      <c r="P11" s="2"/>
      <c r="Q11" s="2"/>
      <c r="R11" s="2"/>
      <c r="S11" s="2"/>
    </row>
    <row r="12" spans="1:27" ht="11.25" customHeight="1" x14ac:dyDescent="0.2">
      <c r="A12" s="12" t="s">
        <v>37</v>
      </c>
      <c r="B12" s="11"/>
      <c r="C12" s="10" t="s">
        <v>36</v>
      </c>
      <c r="D12" s="9">
        <v>34</v>
      </c>
      <c r="E12" s="9"/>
      <c r="F12" s="9">
        <v>50</v>
      </c>
      <c r="G12" s="9"/>
      <c r="H12" s="9">
        <v>35</v>
      </c>
      <c r="I12" s="9"/>
      <c r="J12" s="9"/>
      <c r="K12" s="9">
        <v>93</v>
      </c>
      <c r="L12" s="9">
        <v>45</v>
      </c>
      <c r="M12" s="8"/>
      <c r="N12" s="2">
        <f t="shared" ref="N12:N30" si="0">SUM(D12,F12,H12,J12,L12)</f>
        <v>164</v>
      </c>
      <c r="O12" s="2">
        <f t="shared" ref="O12:O30" si="1">SUM(M12,K12,I12,G12,E12)</f>
        <v>93</v>
      </c>
      <c r="P12" s="2">
        <f t="shared" ref="P12:P30" si="2">SUM(N12:O12)</f>
        <v>257</v>
      </c>
      <c r="Q12" s="2">
        <f t="shared" ref="Q12:Q30" si="3">AVERAGE(D12,F12,H12,J12,L12)</f>
        <v>41</v>
      </c>
      <c r="R12" s="2">
        <f t="shared" ref="R12:R30" si="4">AVERAGE(M12,K12,I12,G12,E12)</f>
        <v>93</v>
      </c>
      <c r="S12" s="2">
        <f t="shared" ref="S12:S30" si="5">AVERAGE(Q12:R12)</f>
        <v>67</v>
      </c>
    </row>
    <row r="13" spans="1:27" ht="11.25" customHeight="1" x14ac:dyDescent="0.2">
      <c r="A13" s="12" t="s">
        <v>35</v>
      </c>
      <c r="B13" s="11"/>
      <c r="C13" s="10" t="s">
        <v>34</v>
      </c>
      <c r="D13" s="9">
        <v>34</v>
      </c>
      <c r="E13" s="9"/>
      <c r="F13" s="9">
        <v>30</v>
      </c>
      <c r="G13" s="9"/>
      <c r="H13" s="9">
        <v>30</v>
      </c>
      <c r="I13" s="9"/>
      <c r="J13" s="9"/>
      <c r="K13" s="9">
        <v>93</v>
      </c>
      <c r="L13" s="9">
        <v>40</v>
      </c>
      <c r="M13" s="8"/>
      <c r="N13" s="2">
        <f t="shared" si="0"/>
        <v>134</v>
      </c>
      <c r="O13" s="2">
        <f t="shared" si="1"/>
        <v>93</v>
      </c>
      <c r="P13" s="2">
        <f t="shared" si="2"/>
        <v>227</v>
      </c>
      <c r="Q13" s="2">
        <f t="shared" si="3"/>
        <v>33.5</v>
      </c>
      <c r="R13" s="2">
        <f t="shared" si="4"/>
        <v>93</v>
      </c>
      <c r="S13" s="2">
        <f t="shared" si="5"/>
        <v>63.25</v>
      </c>
    </row>
    <row r="14" spans="1:27" ht="11.25" customHeight="1" x14ac:dyDescent="0.2">
      <c r="A14" s="12" t="s">
        <v>33</v>
      </c>
      <c r="B14" s="11"/>
      <c r="C14" s="10" t="s">
        <v>32</v>
      </c>
      <c r="D14" s="9">
        <v>34</v>
      </c>
      <c r="E14" s="9"/>
      <c r="F14" s="9">
        <v>30</v>
      </c>
      <c r="G14" s="9"/>
      <c r="H14" s="9">
        <v>30</v>
      </c>
      <c r="I14" s="9"/>
      <c r="J14" s="9"/>
      <c r="K14" s="9">
        <v>96</v>
      </c>
      <c r="L14" s="9">
        <v>40</v>
      </c>
      <c r="M14" s="8"/>
      <c r="N14" s="2">
        <f t="shared" si="0"/>
        <v>134</v>
      </c>
      <c r="O14" s="2">
        <f t="shared" si="1"/>
        <v>96</v>
      </c>
      <c r="P14" s="2">
        <f t="shared" si="2"/>
        <v>230</v>
      </c>
      <c r="Q14" s="2">
        <f t="shared" si="3"/>
        <v>33.5</v>
      </c>
      <c r="R14" s="2">
        <f t="shared" si="4"/>
        <v>96</v>
      </c>
      <c r="S14" s="2">
        <f t="shared" si="5"/>
        <v>64.75</v>
      </c>
    </row>
    <row r="15" spans="1:27" ht="11.25" customHeight="1" x14ac:dyDescent="0.2">
      <c r="A15" s="12" t="s">
        <v>31</v>
      </c>
      <c r="B15" s="11"/>
      <c r="C15" s="10" t="s">
        <v>30</v>
      </c>
      <c r="D15" s="9">
        <v>34</v>
      </c>
      <c r="E15" s="9"/>
      <c r="F15" s="9">
        <v>25</v>
      </c>
      <c r="G15" s="9"/>
      <c r="H15" s="9">
        <v>30</v>
      </c>
      <c r="I15" s="9"/>
      <c r="J15" s="9"/>
      <c r="K15" s="9">
        <v>95</v>
      </c>
      <c r="L15" s="9">
        <v>40</v>
      </c>
      <c r="M15" s="8"/>
      <c r="N15" s="2">
        <f t="shared" si="0"/>
        <v>129</v>
      </c>
      <c r="O15" s="2">
        <f t="shared" si="1"/>
        <v>95</v>
      </c>
      <c r="P15" s="2">
        <f t="shared" si="2"/>
        <v>224</v>
      </c>
      <c r="Q15" s="2">
        <f t="shared" si="3"/>
        <v>32.25</v>
      </c>
      <c r="R15" s="2">
        <f t="shared" si="4"/>
        <v>95</v>
      </c>
      <c r="S15" s="2">
        <f t="shared" si="5"/>
        <v>63.625</v>
      </c>
    </row>
    <row r="16" spans="1:27" ht="11.25" customHeight="1" x14ac:dyDescent="0.2">
      <c r="A16" s="12" t="s">
        <v>29</v>
      </c>
      <c r="B16" s="11"/>
      <c r="C16" s="10" t="s">
        <v>28</v>
      </c>
      <c r="D16" s="9">
        <v>33</v>
      </c>
      <c r="E16" s="9"/>
      <c r="F16" s="9">
        <v>30</v>
      </c>
      <c r="G16" s="9"/>
      <c r="H16" s="9">
        <v>30</v>
      </c>
      <c r="I16" s="9"/>
      <c r="J16" s="9"/>
      <c r="K16" s="9">
        <v>98</v>
      </c>
      <c r="L16" s="9">
        <v>35</v>
      </c>
      <c r="M16" s="8"/>
      <c r="N16" s="2">
        <f t="shared" si="0"/>
        <v>128</v>
      </c>
      <c r="O16" s="2">
        <f t="shared" si="1"/>
        <v>98</v>
      </c>
      <c r="P16" s="2">
        <f t="shared" si="2"/>
        <v>226</v>
      </c>
      <c r="Q16" s="2">
        <f t="shared" si="3"/>
        <v>32</v>
      </c>
      <c r="R16" s="2">
        <f t="shared" si="4"/>
        <v>98</v>
      </c>
      <c r="S16" s="2">
        <f t="shared" si="5"/>
        <v>65</v>
      </c>
    </row>
    <row r="17" spans="1:19" ht="11.25" customHeight="1" x14ac:dyDescent="0.2">
      <c r="A17" s="12" t="s">
        <v>27</v>
      </c>
      <c r="B17" s="11"/>
      <c r="C17" s="10" t="s">
        <v>26</v>
      </c>
      <c r="D17" s="9">
        <v>30</v>
      </c>
      <c r="E17" s="9"/>
      <c r="F17" s="9">
        <v>30</v>
      </c>
      <c r="G17" s="9"/>
      <c r="H17" s="9">
        <v>25</v>
      </c>
      <c r="I17" s="9"/>
      <c r="J17" s="9"/>
      <c r="K17" s="9">
        <v>95</v>
      </c>
      <c r="L17" s="9">
        <v>40</v>
      </c>
      <c r="M17" s="8"/>
      <c r="N17" s="2">
        <f t="shared" si="0"/>
        <v>125</v>
      </c>
      <c r="O17" s="2">
        <f t="shared" si="1"/>
        <v>95</v>
      </c>
      <c r="P17" s="2">
        <f t="shared" si="2"/>
        <v>220</v>
      </c>
      <c r="Q17" s="2">
        <f t="shared" si="3"/>
        <v>31.25</v>
      </c>
      <c r="R17" s="2">
        <f t="shared" si="4"/>
        <v>95</v>
      </c>
      <c r="S17" s="2">
        <f t="shared" si="5"/>
        <v>63.125</v>
      </c>
    </row>
    <row r="18" spans="1:19" ht="11.25" customHeight="1" x14ac:dyDescent="0.2">
      <c r="A18" s="12" t="s">
        <v>25</v>
      </c>
      <c r="B18" s="11"/>
      <c r="C18" s="10" t="s">
        <v>24</v>
      </c>
      <c r="D18" s="9">
        <v>34</v>
      </c>
      <c r="E18" s="9"/>
      <c r="F18" s="9">
        <v>25</v>
      </c>
      <c r="G18" s="9"/>
      <c r="H18" s="9">
        <v>30</v>
      </c>
      <c r="I18" s="9"/>
      <c r="J18" s="9"/>
      <c r="K18" s="9">
        <v>98</v>
      </c>
      <c r="L18" s="9">
        <v>35</v>
      </c>
      <c r="M18" s="8"/>
      <c r="N18" s="2">
        <f t="shared" si="0"/>
        <v>124</v>
      </c>
      <c r="O18" s="2">
        <f t="shared" si="1"/>
        <v>98</v>
      </c>
      <c r="P18" s="2">
        <f t="shared" si="2"/>
        <v>222</v>
      </c>
      <c r="Q18" s="2">
        <f t="shared" si="3"/>
        <v>31</v>
      </c>
      <c r="R18" s="2">
        <f t="shared" si="4"/>
        <v>98</v>
      </c>
      <c r="S18" s="2">
        <f t="shared" si="5"/>
        <v>64.5</v>
      </c>
    </row>
    <row r="19" spans="1:19" ht="11.25" customHeight="1" x14ac:dyDescent="0.2">
      <c r="A19" s="12" t="s">
        <v>23</v>
      </c>
      <c r="B19" s="11"/>
      <c r="C19" s="10" t="s">
        <v>22</v>
      </c>
      <c r="D19" s="9">
        <v>32</v>
      </c>
      <c r="E19" s="9"/>
      <c r="F19" s="9">
        <v>25</v>
      </c>
      <c r="G19" s="9"/>
      <c r="H19" s="9">
        <v>25</v>
      </c>
      <c r="I19" s="9"/>
      <c r="J19" s="9"/>
      <c r="K19" s="9">
        <v>95</v>
      </c>
      <c r="L19" s="9">
        <v>35</v>
      </c>
      <c r="M19" s="8"/>
      <c r="N19" s="2">
        <f t="shared" si="0"/>
        <v>117</v>
      </c>
      <c r="O19" s="2">
        <f t="shared" si="1"/>
        <v>95</v>
      </c>
      <c r="P19" s="2">
        <f t="shared" si="2"/>
        <v>212</v>
      </c>
      <c r="Q19" s="2">
        <f t="shared" si="3"/>
        <v>29.25</v>
      </c>
      <c r="R19" s="2">
        <f t="shared" si="4"/>
        <v>95</v>
      </c>
      <c r="S19" s="2">
        <f t="shared" si="5"/>
        <v>62.125</v>
      </c>
    </row>
    <row r="20" spans="1:19" ht="11.25" customHeight="1" x14ac:dyDescent="0.2">
      <c r="A20" s="12" t="s">
        <v>21</v>
      </c>
      <c r="B20" s="11"/>
      <c r="C20" s="10" t="s">
        <v>20</v>
      </c>
      <c r="D20" s="9">
        <v>31</v>
      </c>
      <c r="E20" s="9"/>
      <c r="F20" s="9">
        <v>25</v>
      </c>
      <c r="G20" s="9"/>
      <c r="H20" s="9">
        <v>25</v>
      </c>
      <c r="I20" s="9"/>
      <c r="J20" s="9"/>
      <c r="K20" s="9">
        <v>93</v>
      </c>
      <c r="L20" s="9">
        <v>35</v>
      </c>
      <c r="M20" s="8"/>
      <c r="N20" s="2">
        <f t="shared" si="0"/>
        <v>116</v>
      </c>
      <c r="O20" s="2">
        <f t="shared" si="1"/>
        <v>93</v>
      </c>
      <c r="P20" s="2">
        <f t="shared" si="2"/>
        <v>209</v>
      </c>
      <c r="Q20" s="2">
        <f t="shared" si="3"/>
        <v>29</v>
      </c>
      <c r="R20" s="2">
        <f t="shared" si="4"/>
        <v>93</v>
      </c>
      <c r="S20" s="2">
        <f t="shared" si="5"/>
        <v>61</v>
      </c>
    </row>
    <row r="21" spans="1:19" ht="11.25" customHeight="1" x14ac:dyDescent="0.2">
      <c r="A21" s="12" t="s">
        <v>19</v>
      </c>
      <c r="B21" s="11"/>
      <c r="C21" s="10" t="s">
        <v>18</v>
      </c>
      <c r="D21" s="9">
        <v>31</v>
      </c>
      <c r="E21" s="9"/>
      <c r="F21" s="9">
        <v>25</v>
      </c>
      <c r="G21" s="9"/>
      <c r="H21" s="9">
        <v>25</v>
      </c>
      <c r="I21" s="9"/>
      <c r="J21" s="9"/>
      <c r="K21" s="9">
        <v>95</v>
      </c>
      <c r="L21" s="9">
        <v>35</v>
      </c>
      <c r="M21" s="8"/>
      <c r="N21" s="2">
        <f t="shared" si="0"/>
        <v>116</v>
      </c>
      <c r="O21" s="2">
        <f t="shared" si="1"/>
        <v>95</v>
      </c>
      <c r="P21" s="2">
        <f t="shared" si="2"/>
        <v>211</v>
      </c>
      <c r="Q21" s="2">
        <f t="shared" si="3"/>
        <v>29</v>
      </c>
      <c r="R21" s="2">
        <f t="shared" si="4"/>
        <v>95</v>
      </c>
      <c r="S21" s="2">
        <f t="shared" si="5"/>
        <v>62</v>
      </c>
    </row>
    <row r="22" spans="1:19" ht="11.25" customHeight="1" x14ac:dyDescent="0.2">
      <c r="A22" s="12" t="s">
        <v>17</v>
      </c>
      <c r="B22" s="11"/>
      <c r="C22" s="10" t="s">
        <v>16</v>
      </c>
      <c r="D22" s="9">
        <v>29</v>
      </c>
      <c r="E22" s="9"/>
      <c r="F22" s="9">
        <v>25</v>
      </c>
      <c r="G22" s="9"/>
      <c r="H22" s="9">
        <v>25</v>
      </c>
      <c r="I22" s="9"/>
      <c r="J22" s="9"/>
      <c r="K22" s="9">
        <v>95</v>
      </c>
      <c r="L22" s="9">
        <v>35</v>
      </c>
      <c r="M22" s="8"/>
      <c r="N22" s="2">
        <f t="shared" si="0"/>
        <v>114</v>
      </c>
      <c r="O22" s="2">
        <f t="shared" si="1"/>
        <v>95</v>
      </c>
      <c r="P22" s="2">
        <f t="shared" si="2"/>
        <v>209</v>
      </c>
      <c r="Q22" s="2">
        <f t="shared" si="3"/>
        <v>28.5</v>
      </c>
      <c r="R22" s="2">
        <f t="shared" si="4"/>
        <v>95</v>
      </c>
      <c r="S22" s="2">
        <f t="shared" si="5"/>
        <v>61.75</v>
      </c>
    </row>
    <row r="23" spans="1:19" ht="11.25" customHeight="1" x14ac:dyDescent="0.2">
      <c r="A23" s="12" t="s">
        <v>15</v>
      </c>
      <c r="B23" s="11"/>
      <c r="C23" s="10" t="s">
        <v>14</v>
      </c>
      <c r="D23" s="9">
        <v>34</v>
      </c>
      <c r="E23" s="9"/>
      <c r="F23" s="9">
        <v>25</v>
      </c>
      <c r="G23" s="9"/>
      <c r="H23" s="9">
        <v>25</v>
      </c>
      <c r="I23" s="9"/>
      <c r="J23" s="9"/>
      <c r="K23" s="9">
        <v>95</v>
      </c>
      <c r="L23" s="9">
        <v>30</v>
      </c>
      <c r="M23" s="8"/>
      <c r="N23" s="2">
        <f t="shared" si="0"/>
        <v>114</v>
      </c>
      <c r="O23" s="2">
        <f t="shared" si="1"/>
        <v>95</v>
      </c>
      <c r="P23" s="2">
        <f t="shared" si="2"/>
        <v>209</v>
      </c>
      <c r="Q23" s="2">
        <f t="shared" si="3"/>
        <v>28.5</v>
      </c>
      <c r="R23" s="2">
        <f t="shared" si="4"/>
        <v>95</v>
      </c>
      <c r="S23" s="2">
        <f t="shared" si="5"/>
        <v>61.75</v>
      </c>
    </row>
    <row r="24" spans="1:19" ht="11.25" customHeight="1" x14ac:dyDescent="0.2">
      <c r="A24" s="12" t="s">
        <v>13</v>
      </c>
      <c r="B24" s="11"/>
      <c r="C24" s="10" t="s">
        <v>12</v>
      </c>
      <c r="D24" s="9">
        <v>28</v>
      </c>
      <c r="E24" s="9"/>
      <c r="F24" s="9">
        <v>25</v>
      </c>
      <c r="G24" s="9"/>
      <c r="H24" s="9">
        <v>25</v>
      </c>
      <c r="I24" s="9"/>
      <c r="J24" s="9"/>
      <c r="K24" s="9">
        <v>92</v>
      </c>
      <c r="L24" s="9">
        <v>35</v>
      </c>
      <c r="M24" s="8"/>
      <c r="N24" s="2">
        <f t="shared" si="0"/>
        <v>113</v>
      </c>
      <c r="O24" s="2">
        <f t="shared" si="1"/>
        <v>92</v>
      </c>
      <c r="P24" s="2">
        <f t="shared" si="2"/>
        <v>205</v>
      </c>
      <c r="Q24" s="2">
        <f t="shared" si="3"/>
        <v>28.25</v>
      </c>
      <c r="R24" s="2">
        <f t="shared" si="4"/>
        <v>92</v>
      </c>
      <c r="S24" s="2">
        <f t="shared" si="5"/>
        <v>60.125</v>
      </c>
    </row>
    <row r="25" spans="1:19" ht="11.25" customHeight="1" x14ac:dyDescent="0.2">
      <c r="A25" s="12" t="s">
        <v>11</v>
      </c>
      <c r="B25" s="11"/>
      <c r="C25" s="10" t="s">
        <v>10</v>
      </c>
      <c r="D25" s="9">
        <v>32</v>
      </c>
      <c r="E25" s="9"/>
      <c r="F25" s="9">
        <v>25</v>
      </c>
      <c r="G25" s="9"/>
      <c r="H25" s="9">
        <v>25</v>
      </c>
      <c r="I25" s="9"/>
      <c r="J25" s="9"/>
      <c r="K25" s="9">
        <v>96</v>
      </c>
      <c r="L25" s="9">
        <v>30</v>
      </c>
      <c r="M25" s="8"/>
      <c r="N25" s="2">
        <f t="shared" si="0"/>
        <v>112</v>
      </c>
      <c r="O25" s="2">
        <f t="shared" si="1"/>
        <v>96</v>
      </c>
      <c r="P25" s="2">
        <f t="shared" si="2"/>
        <v>208</v>
      </c>
      <c r="Q25" s="2">
        <f t="shared" si="3"/>
        <v>28</v>
      </c>
      <c r="R25" s="2">
        <f t="shared" si="4"/>
        <v>96</v>
      </c>
      <c r="S25" s="2">
        <f t="shared" si="5"/>
        <v>62</v>
      </c>
    </row>
    <row r="26" spans="1:19" ht="11.25" customHeight="1" x14ac:dyDescent="0.2">
      <c r="A26" s="12" t="s">
        <v>9</v>
      </c>
      <c r="B26" s="11"/>
      <c r="C26" s="10" t="s">
        <v>8</v>
      </c>
      <c r="D26" s="9">
        <v>35</v>
      </c>
      <c r="E26" s="9"/>
      <c r="F26" s="9">
        <v>20</v>
      </c>
      <c r="G26" s="9"/>
      <c r="H26" s="9">
        <v>20</v>
      </c>
      <c r="I26" s="9"/>
      <c r="J26" s="9"/>
      <c r="K26" s="9">
        <v>93</v>
      </c>
      <c r="L26" s="9">
        <v>30</v>
      </c>
      <c r="M26" s="8"/>
      <c r="N26" s="2">
        <f t="shared" si="0"/>
        <v>105</v>
      </c>
      <c r="O26" s="2">
        <f t="shared" si="1"/>
        <v>93</v>
      </c>
      <c r="P26" s="2">
        <f t="shared" si="2"/>
        <v>198</v>
      </c>
      <c r="Q26" s="2">
        <f t="shared" si="3"/>
        <v>26.25</v>
      </c>
      <c r="R26" s="2">
        <f t="shared" si="4"/>
        <v>93</v>
      </c>
      <c r="S26" s="2">
        <f t="shared" si="5"/>
        <v>59.625</v>
      </c>
    </row>
    <row r="27" spans="1:19" ht="11.25" customHeight="1" x14ac:dyDescent="0.2">
      <c r="A27" s="12" t="s">
        <v>7</v>
      </c>
      <c r="B27" s="11"/>
      <c r="C27" s="10" t="s">
        <v>6</v>
      </c>
      <c r="D27" s="9">
        <v>24</v>
      </c>
      <c r="E27" s="9"/>
      <c r="F27" s="9">
        <v>30</v>
      </c>
      <c r="G27" s="9"/>
      <c r="H27" s="9">
        <v>20</v>
      </c>
      <c r="I27" s="9"/>
      <c r="J27" s="9"/>
      <c r="K27" s="9">
        <v>80</v>
      </c>
      <c r="L27" s="9">
        <v>30</v>
      </c>
      <c r="M27" s="8"/>
      <c r="N27" s="2">
        <f t="shared" si="0"/>
        <v>104</v>
      </c>
      <c r="O27" s="2">
        <f t="shared" si="1"/>
        <v>80</v>
      </c>
      <c r="P27" s="2">
        <f t="shared" si="2"/>
        <v>184</v>
      </c>
      <c r="Q27" s="2">
        <f t="shared" si="3"/>
        <v>26</v>
      </c>
      <c r="R27" s="2">
        <f t="shared" si="4"/>
        <v>80</v>
      </c>
      <c r="S27" s="2">
        <f t="shared" si="5"/>
        <v>53</v>
      </c>
    </row>
    <row r="28" spans="1:19" ht="11.25" customHeight="1" x14ac:dyDescent="0.2">
      <c r="A28" s="12" t="s">
        <v>5</v>
      </c>
      <c r="B28" s="11"/>
      <c r="C28" s="10" t="s">
        <v>4</v>
      </c>
      <c r="D28" s="9">
        <v>15</v>
      </c>
      <c r="E28" s="9"/>
      <c r="F28" s="9">
        <v>25</v>
      </c>
      <c r="G28" s="9"/>
      <c r="H28" s="9">
        <v>25</v>
      </c>
      <c r="I28" s="9"/>
      <c r="J28" s="9"/>
      <c r="K28" s="9">
        <v>95</v>
      </c>
      <c r="L28" s="9">
        <v>37</v>
      </c>
      <c r="M28" s="8"/>
      <c r="N28" s="2">
        <f t="shared" si="0"/>
        <v>102</v>
      </c>
      <c r="O28" s="2">
        <f t="shared" si="1"/>
        <v>95</v>
      </c>
      <c r="P28" s="2">
        <f t="shared" si="2"/>
        <v>197</v>
      </c>
      <c r="Q28" s="2">
        <f t="shared" si="3"/>
        <v>25.5</v>
      </c>
      <c r="R28" s="2">
        <f t="shared" si="4"/>
        <v>95</v>
      </c>
      <c r="S28" s="2">
        <f t="shared" si="5"/>
        <v>60.25</v>
      </c>
    </row>
    <row r="29" spans="1:19" ht="11.25" customHeight="1" x14ac:dyDescent="0.2">
      <c r="A29" s="12" t="s">
        <v>3</v>
      </c>
      <c r="B29" s="11"/>
      <c r="C29" s="10" t="s">
        <v>2</v>
      </c>
      <c r="D29" s="9">
        <v>12</v>
      </c>
      <c r="E29" s="9"/>
      <c r="F29" s="9">
        <v>20</v>
      </c>
      <c r="G29" s="9"/>
      <c r="H29" s="9">
        <v>25</v>
      </c>
      <c r="I29" s="9"/>
      <c r="J29" s="9"/>
      <c r="K29" s="9">
        <v>80</v>
      </c>
      <c r="L29" s="9">
        <v>35</v>
      </c>
      <c r="M29" s="8"/>
      <c r="N29" s="2">
        <f t="shared" si="0"/>
        <v>92</v>
      </c>
      <c r="O29" s="2">
        <f t="shared" si="1"/>
        <v>80</v>
      </c>
      <c r="P29" s="2">
        <f t="shared" si="2"/>
        <v>172</v>
      </c>
      <c r="Q29" s="2">
        <f t="shared" si="3"/>
        <v>23</v>
      </c>
      <c r="R29" s="2">
        <f t="shared" si="4"/>
        <v>80</v>
      </c>
      <c r="S29" s="2">
        <f t="shared" si="5"/>
        <v>51.5</v>
      </c>
    </row>
    <row r="30" spans="1:19" ht="11.25" customHeight="1" thickBot="1" x14ac:dyDescent="0.25">
      <c r="A30" s="7" t="s">
        <v>1</v>
      </c>
      <c r="B30" s="6"/>
      <c r="C30" s="5" t="s">
        <v>0</v>
      </c>
      <c r="D30" s="4">
        <v>15</v>
      </c>
      <c r="E30" s="4"/>
      <c r="F30" s="4">
        <v>20</v>
      </c>
      <c r="G30" s="4"/>
      <c r="H30" s="4">
        <v>25</v>
      </c>
      <c r="I30" s="4"/>
      <c r="J30" s="4"/>
      <c r="K30" s="4">
        <v>80</v>
      </c>
      <c r="L30" s="4">
        <v>30</v>
      </c>
      <c r="M30" s="3"/>
      <c r="N30" s="2">
        <f t="shared" si="0"/>
        <v>90</v>
      </c>
      <c r="O30" s="2">
        <f t="shared" si="1"/>
        <v>80</v>
      </c>
      <c r="P30" s="2">
        <f t="shared" si="2"/>
        <v>170</v>
      </c>
      <c r="Q30" s="2">
        <f t="shared" si="3"/>
        <v>22.5</v>
      </c>
      <c r="R30" s="2">
        <f t="shared" si="4"/>
        <v>80</v>
      </c>
      <c r="S30" s="2">
        <f t="shared" si="5"/>
        <v>51.25</v>
      </c>
    </row>
  </sheetData>
  <mergeCells count="23">
    <mergeCell ref="B3:N3"/>
    <mergeCell ref="B4:C4"/>
    <mergeCell ref="D4:G4"/>
    <mergeCell ref="B5:C5"/>
    <mergeCell ref="A7:A11"/>
    <mergeCell ref="B7:B8"/>
    <mergeCell ref="C7:C8"/>
    <mergeCell ref="D7:E7"/>
    <mergeCell ref="F7:G7"/>
    <mergeCell ref="B10:C10"/>
    <mergeCell ref="B11:C11"/>
    <mergeCell ref="D8:E8"/>
    <mergeCell ref="F8:G8"/>
    <mergeCell ref="H8:I8"/>
    <mergeCell ref="J8:K8"/>
    <mergeCell ref="N7:O7"/>
    <mergeCell ref="H4:AA4"/>
    <mergeCell ref="H5:AA5"/>
    <mergeCell ref="L8:M8"/>
    <mergeCell ref="Q7:R7"/>
    <mergeCell ref="H7:I7"/>
    <mergeCell ref="J7:K7"/>
    <mergeCell ref="L7:M7"/>
  </mergeCells>
  <pageMargins left="0.39370078740157477" right="0.39370078740157477" top="0.39370078740157477" bottom="0.39370078740157477" header="0" footer="0"/>
  <pageSetup paperSize="9" fitToHeight="0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5C0DC-8508-4AF9-B133-8D9D4F206D5F}">
  <sheetPr>
    <outlinePr summaryBelow="0" summaryRight="0"/>
    <pageSetUpPr autoPageBreaks="0" fitToPage="1"/>
  </sheetPr>
  <dimension ref="A1:AA31"/>
  <sheetViews>
    <sheetView topLeftCell="A8" workbookViewId="0">
      <selection activeCell="B12" sqref="B12:B31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9" width="4" style="1" customWidth="1"/>
    <col min="20" max="250" width="9.109375" style="1" customWidth="1"/>
    <col min="251" max="16384" width="9.109375" style="1"/>
  </cols>
  <sheetData>
    <row r="1" spans="1:27" ht="11.25" customHeight="1" x14ac:dyDescent="0.2">
      <c r="B1" s="25" t="s">
        <v>70</v>
      </c>
    </row>
    <row r="2" spans="1:27" ht="11.25" customHeight="1" x14ac:dyDescent="0.2"/>
    <row r="3" spans="1:27" ht="11.25" customHeight="1" x14ac:dyDescent="0.2">
      <c r="B3" s="45" t="s">
        <v>301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27" ht="11.25" customHeight="1" x14ac:dyDescent="0.2">
      <c r="B4" s="33" t="s">
        <v>132</v>
      </c>
      <c r="C4" s="33"/>
      <c r="D4" s="33" t="s">
        <v>68</v>
      </c>
      <c r="E4" s="33"/>
      <c r="F4" s="33"/>
      <c r="G4" s="33"/>
      <c r="H4" s="33" t="s">
        <v>133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ht="11.25" customHeight="1" x14ac:dyDescent="0.2">
      <c r="B5" s="33" t="s">
        <v>66</v>
      </c>
      <c r="C5" s="33"/>
      <c r="H5" s="33" t="s">
        <v>134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</row>
    <row r="6" spans="1:27" ht="11.25" customHeight="1" thickBot="1" x14ac:dyDescent="0.25"/>
    <row r="7" spans="1:27" ht="99.9" customHeight="1" thickBot="1" x14ac:dyDescent="0.25">
      <c r="A7" s="35" t="s">
        <v>64</v>
      </c>
      <c r="B7" s="38" t="s">
        <v>63</v>
      </c>
      <c r="C7" s="38" t="s">
        <v>62</v>
      </c>
      <c r="D7" s="34" t="s">
        <v>135</v>
      </c>
      <c r="E7" s="34"/>
      <c r="F7" s="34" t="s">
        <v>136</v>
      </c>
      <c r="G7" s="34"/>
      <c r="H7" s="34" t="s">
        <v>137</v>
      </c>
      <c r="I7" s="34"/>
      <c r="J7" s="34" t="s">
        <v>58</v>
      </c>
      <c r="K7" s="34"/>
      <c r="L7" s="34" t="s">
        <v>138</v>
      </c>
      <c r="M7" s="34"/>
      <c r="N7" s="34" t="s">
        <v>139</v>
      </c>
      <c r="O7" s="34"/>
      <c r="P7" s="34" t="s">
        <v>140</v>
      </c>
      <c r="Q7" s="34"/>
      <c r="R7" s="41" t="s">
        <v>141</v>
      </c>
      <c r="S7" s="41"/>
      <c r="T7" s="30" t="s">
        <v>56</v>
      </c>
      <c r="U7" s="31"/>
      <c r="V7" s="24" t="s">
        <v>54</v>
      </c>
      <c r="W7" s="32" t="s">
        <v>55</v>
      </c>
      <c r="X7" s="31"/>
      <c r="Y7" s="23" t="s">
        <v>54</v>
      </c>
    </row>
    <row r="8" spans="1:27" ht="75" customHeight="1" x14ac:dyDescent="0.2">
      <c r="A8" s="36"/>
      <c r="B8" s="39"/>
      <c r="C8" s="39"/>
      <c r="D8" s="42" t="s">
        <v>142</v>
      </c>
      <c r="E8" s="42"/>
      <c r="F8" s="42" t="s">
        <v>143</v>
      </c>
      <c r="G8" s="42"/>
      <c r="H8" s="42" t="s">
        <v>144</v>
      </c>
      <c r="I8" s="42"/>
      <c r="J8" s="42" t="s">
        <v>145</v>
      </c>
      <c r="K8" s="42"/>
      <c r="L8" s="42" t="s">
        <v>144</v>
      </c>
      <c r="M8" s="42"/>
      <c r="N8" s="42" t="s">
        <v>146</v>
      </c>
      <c r="O8" s="42"/>
      <c r="P8" s="42" t="s">
        <v>147</v>
      </c>
      <c r="Q8" s="42"/>
      <c r="R8" s="43" t="s">
        <v>148</v>
      </c>
      <c r="S8" s="43"/>
      <c r="T8" s="2"/>
      <c r="U8" s="2"/>
      <c r="V8" s="2"/>
      <c r="W8" s="2"/>
      <c r="X8" s="2"/>
      <c r="Y8" s="2"/>
    </row>
    <row r="9" spans="1:27" ht="11.25" customHeight="1" x14ac:dyDescent="0.2">
      <c r="A9" s="36"/>
      <c r="B9" s="22"/>
      <c r="C9" s="21"/>
      <c r="D9" s="18" t="s">
        <v>48</v>
      </c>
      <c r="E9" s="18" t="s">
        <v>47</v>
      </c>
      <c r="F9" s="18" t="s">
        <v>48</v>
      </c>
      <c r="G9" s="18" t="s">
        <v>47</v>
      </c>
      <c r="H9" s="18" t="s">
        <v>48</v>
      </c>
      <c r="I9" s="18" t="s">
        <v>47</v>
      </c>
      <c r="J9" s="18" t="s">
        <v>48</v>
      </c>
      <c r="K9" s="18" t="s">
        <v>47</v>
      </c>
      <c r="L9" s="18" t="s">
        <v>48</v>
      </c>
      <c r="M9" s="18" t="s">
        <v>47</v>
      </c>
      <c r="N9" s="18" t="s">
        <v>48</v>
      </c>
      <c r="O9" s="18" t="s">
        <v>47</v>
      </c>
      <c r="P9" s="18" t="s">
        <v>48</v>
      </c>
      <c r="Q9" s="18" t="s">
        <v>47</v>
      </c>
      <c r="R9" s="18" t="s">
        <v>48</v>
      </c>
      <c r="S9" s="20" t="s">
        <v>47</v>
      </c>
      <c r="T9" s="18" t="s">
        <v>48</v>
      </c>
      <c r="U9" s="19" t="s">
        <v>47</v>
      </c>
      <c r="V9" s="19"/>
      <c r="W9" s="18" t="s">
        <v>48</v>
      </c>
      <c r="X9" s="17" t="s">
        <v>47</v>
      </c>
      <c r="Y9" s="2"/>
    </row>
    <row r="10" spans="1:27" ht="11.25" customHeight="1" x14ac:dyDescent="0.2">
      <c r="A10" s="36"/>
      <c r="B10" s="40" t="s">
        <v>46</v>
      </c>
      <c r="C10" s="40"/>
      <c r="D10" s="16" t="s">
        <v>72</v>
      </c>
      <c r="E10" s="16"/>
      <c r="F10" s="16" t="s">
        <v>76</v>
      </c>
      <c r="G10" s="16"/>
      <c r="H10" s="16">
        <v>20</v>
      </c>
      <c r="I10" s="16"/>
      <c r="J10" s="16"/>
      <c r="K10" s="16">
        <v>100</v>
      </c>
      <c r="L10" s="16">
        <v>20</v>
      </c>
      <c r="M10" s="16"/>
      <c r="N10" s="16" t="s">
        <v>87</v>
      </c>
      <c r="O10" s="16"/>
      <c r="P10" s="16">
        <v>25</v>
      </c>
      <c r="Q10" s="16"/>
      <c r="R10" s="16">
        <v>25</v>
      </c>
      <c r="S10" s="15"/>
      <c r="T10" s="2"/>
      <c r="U10" s="2"/>
      <c r="V10" s="2"/>
      <c r="W10" s="2"/>
      <c r="X10" s="2"/>
      <c r="Y10" s="2"/>
    </row>
    <row r="11" spans="1:27" ht="11.25" customHeight="1" x14ac:dyDescent="0.2">
      <c r="A11" s="37"/>
      <c r="B11" s="40" t="s">
        <v>43</v>
      </c>
      <c r="C11" s="40"/>
      <c r="D11" s="14" t="s">
        <v>11</v>
      </c>
      <c r="E11" s="14"/>
      <c r="F11" s="14" t="s">
        <v>3</v>
      </c>
      <c r="G11" s="14"/>
      <c r="H11" s="14" t="s">
        <v>11</v>
      </c>
      <c r="I11" s="14"/>
      <c r="J11" s="14"/>
      <c r="K11" s="14" t="s">
        <v>149</v>
      </c>
      <c r="L11" s="14" t="s">
        <v>7</v>
      </c>
      <c r="M11" s="14"/>
      <c r="N11" s="14" t="s">
        <v>15</v>
      </c>
      <c r="O11" s="14"/>
      <c r="P11" s="14" t="s">
        <v>80</v>
      </c>
      <c r="Q11" s="14"/>
      <c r="R11" s="14" t="s">
        <v>21</v>
      </c>
      <c r="S11" s="13"/>
      <c r="T11" s="2"/>
      <c r="U11" s="2"/>
      <c r="V11" s="2"/>
      <c r="W11" s="2"/>
      <c r="X11" s="2"/>
      <c r="Y11" s="2"/>
    </row>
    <row r="12" spans="1:27" ht="11.25" customHeight="1" x14ac:dyDescent="0.2">
      <c r="A12" s="12" t="s">
        <v>37</v>
      </c>
      <c r="B12" s="11"/>
      <c r="C12" s="10" t="s">
        <v>153</v>
      </c>
      <c r="D12" s="28">
        <v>15</v>
      </c>
      <c r="E12" s="9"/>
      <c r="F12" s="28">
        <v>20</v>
      </c>
      <c r="G12" s="9"/>
      <c r="H12" s="28">
        <v>14</v>
      </c>
      <c r="I12" s="9"/>
      <c r="J12" s="9"/>
      <c r="K12" s="28">
        <v>95</v>
      </c>
      <c r="L12" s="28">
        <v>17</v>
      </c>
      <c r="M12" s="9"/>
      <c r="N12" s="28">
        <v>19</v>
      </c>
      <c r="O12" s="9"/>
      <c r="P12" s="28">
        <v>30</v>
      </c>
      <c r="Q12" s="9"/>
      <c r="R12" s="28">
        <v>16</v>
      </c>
      <c r="S12" s="8"/>
      <c r="T12" s="2">
        <f>SUM(R12,P12,N12,L12,H12,F12,D12)</f>
        <v>131</v>
      </c>
      <c r="U12" s="2">
        <f>SUM(S12,Q12,O12,M12,K12,I12,G12,E12)</f>
        <v>95</v>
      </c>
      <c r="V12" s="2">
        <f t="shared" ref="V12:V31" si="0">SUM(U12,T12)</f>
        <v>226</v>
      </c>
      <c r="W12" s="2">
        <f>AVERAGE(R12,P12,N12,L12,H12,F12,D12)</f>
        <v>18.714285714285715</v>
      </c>
      <c r="X12" s="2">
        <f>AVERAGE(K12)</f>
        <v>95</v>
      </c>
      <c r="Y12" s="2">
        <f t="shared" ref="Y12:Y31" si="1">AVERAGE(X12,W12)</f>
        <v>56.857142857142861</v>
      </c>
    </row>
    <row r="13" spans="1:27" ht="11.25" customHeight="1" x14ac:dyDescent="0.2">
      <c r="A13" s="12" t="s">
        <v>35</v>
      </c>
      <c r="B13" s="11"/>
      <c r="C13" s="10" t="s">
        <v>157</v>
      </c>
      <c r="D13" s="28">
        <v>15</v>
      </c>
      <c r="E13" s="9"/>
      <c r="F13" s="28">
        <v>21</v>
      </c>
      <c r="G13" s="9"/>
      <c r="H13" s="28">
        <v>15</v>
      </c>
      <c r="I13" s="9"/>
      <c r="J13" s="9"/>
      <c r="K13" s="28">
        <v>100</v>
      </c>
      <c r="L13" s="28">
        <v>17</v>
      </c>
      <c r="M13" s="9"/>
      <c r="N13" s="28">
        <v>20</v>
      </c>
      <c r="O13" s="9"/>
      <c r="P13" s="28">
        <v>30</v>
      </c>
      <c r="Q13" s="9"/>
      <c r="R13" s="28">
        <v>15</v>
      </c>
      <c r="S13" s="8"/>
      <c r="T13" s="2">
        <f t="shared" ref="T13:T31" si="2">SUM(R13,P13,N13,L13,H13,F13,D13)</f>
        <v>133</v>
      </c>
      <c r="U13" s="2">
        <f t="shared" ref="U13:U31" si="3">SUM(S13,Q13,O13,M13,K13,I13,G13,E13)</f>
        <v>100</v>
      </c>
      <c r="V13" s="2">
        <f t="shared" si="0"/>
        <v>233</v>
      </c>
      <c r="W13" s="2">
        <f t="shared" ref="W13:W31" si="4">AVERAGE(R13,P13,N13,L13,H13,F13,D13)</f>
        <v>19</v>
      </c>
      <c r="X13" s="2">
        <f t="shared" ref="X13:X31" si="5">AVERAGE(K13)</f>
        <v>100</v>
      </c>
      <c r="Y13" s="2">
        <f t="shared" si="1"/>
        <v>59.5</v>
      </c>
    </row>
    <row r="14" spans="1:27" ht="11.25" customHeight="1" x14ac:dyDescent="0.2">
      <c r="A14" s="12" t="s">
        <v>33</v>
      </c>
      <c r="B14" s="11"/>
      <c r="C14" s="10" t="s">
        <v>150</v>
      </c>
      <c r="D14" s="28">
        <v>15</v>
      </c>
      <c r="E14" s="9"/>
      <c r="F14" s="28">
        <v>20</v>
      </c>
      <c r="G14" s="9"/>
      <c r="H14" s="28">
        <v>14</v>
      </c>
      <c r="I14" s="9"/>
      <c r="J14" s="9"/>
      <c r="K14" s="28">
        <v>95</v>
      </c>
      <c r="L14" s="28">
        <v>15</v>
      </c>
      <c r="M14" s="9"/>
      <c r="N14" s="28">
        <v>9</v>
      </c>
      <c r="O14" s="9"/>
      <c r="P14" s="28">
        <v>30</v>
      </c>
      <c r="Q14" s="9"/>
      <c r="R14" s="28">
        <v>15</v>
      </c>
      <c r="S14" s="8"/>
      <c r="T14" s="2">
        <f t="shared" si="2"/>
        <v>118</v>
      </c>
      <c r="U14" s="2">
        <f t="shared" si="3"/>
        <v>95</v>
      </c>
      <c r="V14" s="2">
        <f t="shared" si="0"/>
        <v>213</v>
      </c>
      <c r="W14" s="2">
        <f t="shared" si="4"/>
        <v>16.857142857142858</v>
      </c>
      <c r="X14" s="2">
        <f t="shared" si="5"/>
        <v>95</v>
      </c>
      <c r="Y14" s="2">
        <f t="shared" si="1"/>
        <v>55.928571428571431</v>
      </c>
    </row>
    <row r="15" spans="1:27" ht="11.25" customHeight="1" x14ac:dyDescent="0.2">
      <c r="A15" s="12" t="s">
        <v>31</v>
      </c>
      <c r="B15" s="11"/>
      <c r="C15" s="10" t="s">
        <v>160</v>
      </c>
      <c r="D15" s="28">
        <v>15</v>
      </c>
      <c r="E15" s="9"/>
      <c r="F15" s="28">
        <v>22</v>
      </c>
      <c r="G15" s="9"/>
      <c r="H15" s="28">
        <v>15</v>
      </c>
      <c r="I15" s="9"/>
      <c r="J15" s="9"/>
      <c r="K15" s="28">
        <v>95</v>
      </c>
      <c r="L15" s="28">
        <v>22</v>
      </c>
      <c r="M15" s="9"/>
      <c r="N15" s="28">
        <v>10</v>
      </c>
      <c r="O15" s="9"/>
      <c r="P15" s="28">
        <v>30</v>
      </c>
      <c r="Q15" s="9"/>
      <c r="R15" s="28">
        <v>11</v>
      </c>
      <c r="S15" s="8"/>
      <c r="T15" s="2">
        <f t="shared" si="2"/>
        <v>125</v>
      </c>
      <c r="U15" s="2">
        <f t="shared" si="3"/>
        <v>95</v>
      </c>
      <c r="V15" s="2">
        <f t="shared" si="0"/>
        <v>220</v>
      </c>
      <c r="W15" s="2">
        <f t="shared" si="4"/>
        <v>17.857142857142858</v>
      </c>
      <c r="X15" s="2">
        <f t="shared" si="5"/>
        <v>95</v>
      </c>
      <c r="Y15" s="2">
        <f t="shared" si="1"/>
        <v>56.428571428571431</v>
      </c>
    </row>
    <row r="16" spans="1:27" ht="11.25" customHeight="1" x14ac:dyDescent="0.2">
      <c r="A16" s="12" t="s">
        <v>29</v>
      </c>
      <c r="B16" s="11"/>
      <c r="C16" s="10" t="s">
        <v>152</v>
      </c>
      <c r="D16" s="28">
        <v>15</v>
      </c>
      <c r="E16" s="9"/>
      <c r="F16" s="28">
        <v>20</v>
      </c>
      <c r="G16" s="9"/>
      <c r="H16" s="28">
        <v>14</v>
      </c>
      <c r="I16" s="9"/>
      <c r="J16" s="9"/>
      <c r="K16" s="28">
        <v>100</v>
      </c>
      <c r="L16" s="28">
        <v>17</v>
      </c>
      <c r="M16" s="9"/>
      <c r="N16" s="28">
        <v>10</v>
      </c>
      <c r="O16" s="9"/>
      <c r="P16" s="28">
        <v>30</v>
      </c>
      <c r="Q16" s="9"/>
      <c r="R16" s="28">
        <v>15</v>
      </c>
      <c r="S16" s="8"/>
      <c r="T16" s="2">
        <f t="shared" si="2"/>
        <v>121</v>
      </c>
      <c r="U16" s="2">
        <f t="shared" si="3"/>
        <v>100</v>
      </c>
      <c r="V16" s="2">
        <f t="shared" si="0"/>
        <v>221</v>
      </c>
      <c r="W16" s="2">
        <f t="shared" si="4"/>
        <v>17.285714285714285</v>
      </c>
      <c r="X16" s="2">
        <f t="shared" si="5"/>
        <v>100</v>
      </c>
      <c r="Y16" s="2">
        <f t="shared" si="1"/>
        <v>58.642857142857139</v>
      </c>
    </row>
    <row r="17" spans="1:25" ht="11.25" customHeight="1" x14ac:dyDescent="0.2">
      <c r="A17" s="12" t="s">
        <v>27</v>
      </c>
      <c r="B17" s="11"/>
      <c r="C17" s="10" t="s">
        <v>161</v>
      </c>
      <c r="D17" s="28">
        <v>15</v>
      </c>
      <c r="E17" s="9"/>
      <c r="F17" s="28">
        <v>21</v>
      </c>
      <c r="G17" s="9"/>
      <c r="H17" s="28">
        <v>17</v>
      </c>
      <c r="I17" s="9"/>
      <c r="J17" s="9"/>
      <c r="K17" s="28">
        <v>95</v>
      </c>
      <c r="L17" s="28">
        <v>16</v>
      </c>
      <c r="M17" s="9"/>
      <c r="N17" s="28">
        <v>20</v>
      </c>
      <c r="O17" s="9"/>
      <c r="P17" s="28">
        <v>30</v>
      </c>
      <c r="Q17" s="9"/>
      <c r="R17" s="28">
        <v>5</v>
      </c>
      <c r="S17" s="8"/>
      <c r="T17" s="2">
        <f t="shared" si="2"/>
        <v>124</v>
      </c>
      <c r="U17" s="2">
        <f t="shared" si="3"/>
        <v>95</v>
      </c>
      <c r="V17" s="2">
        <f t="shared" si="0"/>
        <v>219</v>
      </c>
      <c r="W17" s="2">
        <f t="shared" si="4"/>
        <v>17.714285714285715</v>
      </c>
      <c r="X17" s="2">
        <f t="shared" si="5"/>
        <v>95</v>
      </c>
      <c r="Y17" s="2">
        <f t="shared" si="1"/>
        <v>56.357142857142861</v>
      </c>
    </row>
    <row r="18" spans="1:25" ht="11.25" customHeight="1" x14ac:dyDescent="0.2">
      <c r="A18" s="12" t="s">
        <v>25</v>
      </c>
      <c r="B18" s="11"/>
      <c r="C18" s="10" t="s">
        <v>162</v>
      </c>
      <c r="D18" s="28">
        <v>15</v>
      </c>
      <c r="E18" s="9"/>
      <c r="F18" s="28">
        <v>21</v>
      </c>
      <c r="G18" s="9"/>
      <c r="H18" s="28">
        <v>14</v>
      </c>
      <c r="I18" s="9"/>
      <c r="J18" s="9"/>
      <c r="K18" s="28">
        <v>100</v>
      </c>
      <c r="L18" s="28">
        <v>15</v>
      </c>
      <c r="M18" s="9"/>
      <c r="N18" s="28">
        <v>10</v>
      </c>
      <c r="O18" s="9"/>
      <c r="P18" s="28">
        <v>30</v>
      </c>
      <c r="Q18" s="9"/>
      <c r="R18" s="28">
        <v>10</v>
      </c>
      <c r="S18" s="8"/>
      <c r="T18" s="2">
        <f t="shared" si="2"/>
        <v>115</v>
      </c>
      <c r="U18" s="2">
        <f t="shared" si="3"/>
        <v>100</v>
      </c>
      <c r="V18" s="2">
        <f t="shared" si="0"/>
        <v>215</v>
      </c>
      <c r="W18" s="2">
        <f t="shared" si="4"/>
        <v>16.428571428571427</v>
      </c>
      <c r="X18" s="2">
        <f t="shared" si="5"/>
        <v>100</v>
      </c>
      <c r="Y18" s="2">
        <f t="shared" si="1"/>
        <v>58.214285714285715</v>
      </c>
    </row>
    <row r="19" spans="1:25" ht="11.25" customHeight="1" x14ac:dyDescent="0.2">
      <c r="A19" s="12" t="s">
        <v>23</v>
      </c>
      <c r="B19" s="11"/>
      <c r="C19" s="10" t="s">
        <v>163</v>
      </c>
      <c r="D19" s="28">
        <v>15</v>
      </c>
      <c r="E19" s="9"/>
      <c r="F19" s="28">
        <v>25</v>
      </c>
      <c r="G19" s="9"/>
      <c r="H19" s="28">
        <v>16</v>
      </c>
      <c r="I19" s="9"/>
      <c r="J19" s="9"/>
      <c r="K19" s="28">
        <v>100</v>
      </c>
      <c r="L19" s="28">
        <v>21</v>
      </c>
      <c r="M19" s="9"/>
      <c r="N19" s="28">
        <v>10</v>
      </c>
      <c r="O19" s="9"/>
      <c r="P19" s="28">
        <v>20</v>
      </c>
      <c r="Q19" s="9"/>
      <c r="R19" s="28">
        <v>15</v>
      </c>
      <c r="S19" s="8"/>
      <c r="T19" s="2">
        <f t="shared" si="2"/>
        <v>122</v>
      </c>
      <c r="U19" s="2">
        <f t="shared" si="3"/>
        <v>100</v>
      </c>
      <c r="V19" s="2">
        <f t="shared" si="0"/>
        <v>222</v>
      </c>
      <c r="W19" s="2">
        <f t="shared" si="4"/>
        <v>17.428571428571427</v>
      </c>
      <c r="X19" s="2">
        <f t="shared" si="5"/>
        <v>100</v>
      </c>
      <c r="Y19" s="2">
        <f t="shared" si="1"/>
        <v>58.714285714285715</v>
      </c>
    </row>
    <row r="20" spans="1:25" ht="11.25" customHeight="1" x14ac:dyDescent="0.2">
      <c r="A20" s="12" t="s">
        <v>21</v>
      </c>
      <c r="B20" s="11"/>
      <c r="C20" s="10" t="s">
        <v>154</v>
      </c>
      <c r="D20" s="28">
        <v>15</v>
      </c>
      <c r="E20" s="9"/>
      <c r="F20" s="28">
        <v>25</v>
      </c>
      <c r="G20" s="9"/>
      <c r="H20" s="28">
        <v>19</v>
      </c>
      <c r="I20" s="9"/>
      <c r="J20" s="9"/>
      <c r="K20" s="28">
        <v>100</v>
      </c>
      <c r="L20" s="28">
        <v>16</v>
      </c>
      <c r="M20" s="9"/>
      <c r="N20" s="28">
        <v>10</v>
      </c>
      <c r="O20" s="9"/>
      <c r="P20" s="28">
        <v>30</v>
      </c>
      <c r="Q20" s="9"/>
      <c r="R20" s="28">
        <v>10</v>
      </c>
      <c r="S20" s="8"/>
      <c r="T20" s="2">
        <f t="shared" si="2"/>
        <v>125</v>
      </c>
      <c r="U20" s="2">
        <f t="shared" si="3"/>
        <v>100</v>
      </c>
      <c r="V20" s="2">
        <f t="shared" si="0"/>
        <v>225</v>
      </c>
      <c r="W20" s="2">
        <f t="shared" si="4"/>
        <v>17.857142857142858</v>
      </c>
      <c r="X20" s="2">
        <f t="shared" si="5"/>
        <v>100</v>
      </c>
      <c r="Y20" s="2">
        <f t="shared" si="1"/>
        <v>58.928571428571431</v>
      </c>
    </row>
    <row r="21" spans="1:25" ht="11.25" customHeight="1" x14ac:dyDescent="0.2">
      <c r="A21" s="12" t="s">
        <v>19</v>
      </c>
      <c r="B21" s="11"/>
      <c r="C21" s="10" t="s">
        <v>165</v>
      </c>
      <c r="D21" s="28">
        <v>15</v>
      </c>
      <c r="E21" s="9"/>
      <c r="F21" s="28">
        <v>23</v>
      </c>
      <c r="G21" s="9"/>
      <c r="H21" s="28">
        <v>17</v>
      </c>
      <c r="I21" s="9"/>
      <c r="J21" s="9"/>
      <c r="K21" s="28">
        <v>100</v>
      </c>
      <c r="L21" s="28">
        <v>21</v>
      </c>
      <c r="M21" s="9"/>
      <c r="N21" s="28">
        <v>21</v>
      </c>
      <c r="O21" s="9"/>
      <c r="P21" s="28">
        <v>20</v>
      </c>
      <c r="Q21" s="9"/>
      <c r="R21" s="28">
        <v>15</v>
      </c>
      <c r="S21" s="8"/>
      <c r="T21" s="2">
        <f t="shared" si="2"/>
        <v>132</v>
      </c>
      <c r="U21" s="2">
        <f t="shared" si="3"/>
        <v>100</v>
      </c>
      <c r="V21" s="2">
        <f t="shared" si="0"/>
        <v>232</v>
      </c>
      <c r="W21" s="2">
        <f t="shared" si="4"/>
        <v>18.857142857142858</v>
      </c>
      <c r="X21" s="2">
        <f t="shared" si="5"/>
        <v>100</v>
      </c>
      <c r="Y21" s="2">
        <f t="shared" si="1"/>
        <v>59.428571428571431</v>
      </c>
    </row>
    <row r="22" spans="1:25" ht="11.25" customHeight="1" x14ac:dyDescent="0.2">
      <c r="A22" s="12" t="s">
        <v>17</v>
      </c>
      <c r="B22" s="11"/>
      <c r="C22" s="10" t="s">
        <v>158</v>
      </c>
      <c r="D22" s="28">
        <v>15</v>
      </c>
      <c r="E22" s="9"/>
      <c r="F22" s="28">
        <v>19</v>
      </c>
      <c r="G22" s="9"/>
      <c r="H22" s="28">
        <v>13</v>
      </c>
      <c r="I22" s="9"/>
      <c r="J22" s="9"/>
      <c r="K22" s="28">
        <v>100</v>
      </c>
      <c r="L22" s="28">
        <v>17</v>
      </c>
      <c r="M22" s="9"/>
      <c r="N22" s="28">
        <v>21</v>
      </c>
      <c r="O22" s="9"/>
      <c r="P22" s="28">
        <v>30</v>
      </c>
      <c r="Q22" s="9"/>
      <c r="R22" s="28">
        <v>10</v>
      </c>
      <c r="S22" s="8"/>
      <c r="T22" s="2">
        <f t="shared" si="2"/>
        <v>125</v>
      </c>
      <c r="U22" s="2">
        <f t="shared" si="3"/>
        <v>100</v>
      </c>
      <c r="V22" s="2">
        <f t="shared" si="0"/>
        <v>225</v>
      </c>
      <c r="W22" s="2">
        <f t="shared" si="4"/>
        <v>17.857142857142858</v>
      </c>
      <c r="X22" s="2">
        <f t="shared" si="5"/>
        <v>100</v>
      </c>
      <c r="Y22" s="2">
        <f t="shared" si="1"/>
        <v>58.928571428571431</v>
      </c>
    </row>
    <row r="23" spans="1:25" ht="11.25" customHeight="1" x14ac:dyDescent="0.2">
      <c r="A23" s="12" t="s">
        <v>15</v>
      </c>
      <c r="B23" s="11"/>
      <c r="C23" s="10" t="s">
        <v>166</v>
      </c>
      <c r="D23" s="28">
        <v>15</v>
      </c>
      <c r="E23" s="9"/>
      <c r="F23" s="28">
        <v>14</v>
      </c>
      <c r="G23" s="9"/>
      <c r="H23" s="28">
        <v>11</v>
      </c>
      <c r="I23" s="9"/>
      <c r="J23" s="9"/>
      <c r="K23" s="28">
        <v>95</v>
      </c>
      <c r="L23" s="28">
        <v>17</v>
      </c>
      <c r="M23" s="9"/>
      <c r="N23" s="28">
        <v>9</v>
      </c>
      <c r="O23" s="9"/>
      <c r="P23" s="28">
        <v>15</v>
      </c>
      <c r="Q23" s="9"/>
      <c r="R23" s="28">
        <v>2</v>
      </c>
      <c r="S23" s="8"/>
      <c r="T23" s="2">
        <f t="shared" si="2"/>
        <v>83</v>
      </c>
      <c r="U23" s="2">
        <f t="shared" si="3"/>
        <v>95</v>
      </c>
      <c r="V23" s="2">
        <f t="shared" si="0"/>
        <v>178</v>
      </c>
      <c r="W23" s="2">
        <f t="shared" si="4"/>
        <v>11.857142857142858</v>
      </c>
      <c r="X23" s="2">
        <f t="shared" si="5"/>
        <v>95</v>
      </c>
      <c r="Y23" s="2">
        <f t="shared" si="1"/>
        <v>53.428571428571431</v>
      </c>
    </row>
    <row r="24" spans="1:25" ht="11.25" customHeight="1" x14ac:dyDescent="0.2">
      <c r="A24" s="12" t="s">
        <v>13</v>
      </c>
      <c r="B24" s="11"/>
      <c r="C24" s="10" t="s">
        <v>151</v>
      </c>
      <c r="D24" s="28">
        <v>15</v>
      </c>
      <c r="E24" s="9"/>
      <c r="F24" s="28">
        <v>24</v>
      </c>
      <c r="G24" s="9"/>
      <c r="H24" s="28">
        <v>18</v>
      </c>
      <c r="I24" s="9"/>
      <c r="J24" s="9"/>
      <c r="K24" s="28">
        <v>95</v>
      </c>
      <c r="L24" s="28">
        <v>15</v>
      </c>
      <c r="M24" s="9"/>
      <c r="N24" s="28">
        <v>9</v>
      </c>
      <c r="O24" s="9"/>
      <c r="P24" s="28">
        <v>30</v>
      </c>
      <c r="Q24" s="9"/>
      <c r="R24" s="28">
        <v>10</v>
      </c>
      <c r="S24" s="8"/>
      <c r="T24" s="2">
        <f t="shared" si="2"/>
        <v>121</v>
      </c>
      <c r="U24" s="2">
        <f t="shared" si="3"/>
        <v>95</v>
      </c>
      <c r="V24" s="2">
        <f t="shared" si="0"/>
        <v>216</v>
      </c>
      <c r="W24" s="2">
        <f t="shared" si="4"/>
        <v>17.285714285714285</v>
      </c>
      <c r="X24" s="2">
        <f t="shared" si="5"/>
        <v>95</v>
      </c>
      <c r="Y24" s="2">
        <f t="shared" si="1"/>
        <v>56.142857142857139</v>
      </c>
    </row>
    <row r="25" spans="1:25" ht="11.25" customHeight="1" x14ac:dyDescent="0.2">
      <c r="A25" s="12" t="s">
        <v>11</v>
      </c>
      <c r="B25" s="11"/>
      <c r="C25" s="10" t="s">
        <v>164</v>
      </c>
      <c r="D25" s="28">
        <v>15</v>
      </c>
      <c r="E25" s="9"/>
      <c r="F25" s="28">
        <v>22</v>
      </c>
      <c r="G25" s="9"/>
      <c r="H25" s="28">
        <v>15</v>
      </c>
      <c r="I25" s="9"/>
      <c r="J25" s="9"/>
      <c r="K25" s="28">
        <v>95</v>
      </c>
      <c r="L25" s="28">
        <v>18</v>
      </c>
      <c r="M25" s="9"/>
      <c r="N25" s="28">
        <v>9</v>
      </c>
      <c r="O25" s="9"/>
      <c r="P25" s="28">
        <v>20</v>
      </c>
      <c r="Q25" s="9"/>
      <c r="R25" s="28">
        <v>5</v>
      </c>
      <c r="S25" s="8"/>
      <c r="T25" s="2">
        <f t="shared" si="2"/>
        <v>104</v>
      </c>
      <c r="U25" s="2">
        <f t="shared" si="3"/>
        <v>95</v>
      </c>
      <c r="V25" s="2">
        <f t="shared" si="0"/>
        <v>199</v>
      </c>
      <c r="W25" s="2">
        <f t="shared" si="4"/>
        <v>14.857142857142858</v>
      </c>
      <c r="X25" s="2">
        <f t="shared" si="5"/>
        <v>95</v>
      </c>
      <c r="Y25" s="2">
        <f t="shared" si="1"/>
        <v>54.928571428571431</v>
      </c>
    </row>
    <row r="26" spans="1:25" ht="11.25" customHeight="1" x14ac:dyDescent="0.2">
      <c r="A26" s="12" t="s">
        <v>9</v>
      </c>
      <c r="B26" s="11"/>
      <c r="C26" s="10" t="s">
        <v>159</v>
      </c>
      <c r="D26" s="28">
        <v>15</v>
      </c>
      <c r="E26" s="9"/>
      <c r="F26" s="28">
        <v>14</v>
      </c>
      <c r="G26" s="9"/>
      <c r="H26" s="28">
        <v>8</v>
      </c>
      <c r="I26" s="9"/>
      <c r="J26" s="9"/>
      <c r="K26" s="28">
        <v>100</v>
      </c>
      <c r="L26" s="28">
        <v>17</v>
      </c>
      <c r="M26" s="9"/>
      <c r="N26" s="28">
        <v>9</v>
      </c>
      <c r="O26" s="9"/>
      <c r="P26" s="28">
        <v>25</v>
      </c>
      <c r="Q26" s="9"/>
      <c r="R26" s="28">
        <v>2</v>
      </c>
      <c r="S26" s="8"/>
      <c r="T26" s="2">
        <f t="shared" si="2"/>
        <v>90</v>
      </c>
      <c r="U26" s="2">
        <f t="shared" si="3"/>
        <v>100</v>
      </c>
      <c r="V26" s="2">
        <f t="shared" si="0"/>
        <v>190</v>
      </c>
      <c r="W26" s="2">
        <f t="shared" si="4"/>
        <v>12.857142857142858</v>
      </c>
      <c r="X26" s="2">
        <f t="shared" si="5"/>
        <v>100</v>
      </c>
      <c r="Y26" s="2">
        <f t="shared" si="1"/>
        <v>56.428571428571431</v>
      </c>
    </row>
    <row r="27" spans="1:25" ht="11.25" customHeight="1" x14ac:dyDescent="0.2">
      <c r="A27" s="12" t="s">
        <v>7</v>
      </c>
      <c r="B27" s="11"/>
      <c r="C27" s="10" t="s">
        <v>155</v>
      </c>
      <c r="D27" s="28">
        <v>15</v>
      </c>
      <c r="E27" s="9"/>
      <c r="F27" s="28">
        <v>21</v>
      </c>
      <c r="G27" s="9"/>
      <c r="H27" s="28">
        <v>15</v>
      </c>
      <c r="I27" s="9"/>
      <c r="J27" s="9"/>
      <c r="K27" s="28">
        <v>95</v>
      </c>
      <c r="L27" s="28">
        <v>17</v>
      </c>
      <c r="M27" s="9"/>
      <c r="N27" s="28">
        <v>12</v>
      </c>
      <c r="O27" s="9"/>
      <c r="P27" s="28">
        <v>30</v>
      </c>
      <c r="Q27" s="9"/>
      <c r="R27" s="28">
        <v>11</v>
      </c>
      <c r="S27" s="8"/>
      <c r="T27" s="2">
        <f t="shared" si="2"/>
        <v>121</v>
      </c>
      <c r="U27" s="2">
        <f t="shared" si="3"/>
        <v>95</v>
      </c>
      <c r="V27" s="2">
        <f t="shared" si="0"/>
        <v>216</v>
      </c>
      <c r="W27" s="2">
        <f t="shared" si="4"/>
        <v>17.285714285714285</v>
      </c>
      <c r="X27" s="2">
        <f t="shared" si="5"/>
        <v>95</v>
      </c>
      <c r="Y27" s="2">
        <f t="shared" si="1"/>
        <v>56.142857142857139</v>
      </c>
    </row>
    <row r="28" spans="1:25" ht="11.25" customHeight="1" x14ac:dyDescent="0.2">
      <c r="A28" s="12" t="s">
        <v>5</v>
      </c>
      <c r="B28" s="11"/>
      <c r="C28" s="10" t="s">
        <v>167</v>
      </c>
      <c r="D28" s="28">
        <v>30</v>
      </c>
      <c r="E28" s="9"/>
      <c r="F28" s="28">
        <v>25</v>
      </c>
      <c r="G28" s="9"/>
      <c r="H28" s="28">
        <v>17</v>
      </c>
      <c r="I28" s="9"/>
      <c r="J28" s="9"/>
      <c r="K28" s="28">
        <v>100</v>
      </c>
      <c r="L28" s="28">
        <v>16</v>
      </c>
      <c r="M28" s="9"/>
      <c r="N28" s="28">
        <v>19</v>
      </c>
      <c r="O28" s="9"/>
      <c r="P28" s="28">
        <v>20</v>
      </c>
      <c r="Q28" s="9"/>
      <c r="R28" s="28">
        <v>15</v>
      </c>
      <c r="S28" s="8"/>
      <c r="T28" s="2">
        <f t="shared" si="2"/>
        <v>142</v>
      </c>
      <c r="U28" s="2">
        <f t="shared" si="3"/>
        <v>100</v>
      </c>
      <c r="V28" s="2">
        <f t="shared" si="0"/>
        <v>242</v>
      </c>
      <c r="W28" s="2">
        <f t="shared" si="4"/>
        <v>20.285714285714285</v>
      </c>
      <c r="X28" s="2">
        <f t="shared" si="5"/>
        <v>100</v>
      </c>
      <c r="Y28" s="2">
        <f t="shared" si="1"/>
        <v>60.142857142857139</v>
      </c>
    </row>
    <row r="29" spans="1:25" ht="11.25" customHeight="1" x14ac:dyDescent="0.2">
      <c r="A29" s="12" t="s">
        <v>3</v>
      </c>
      <c r="B29" s="11"/>
      <c r="C29" s="10" t="s">
        <v>156</v>
      </c>
      <c r="D29" s="28">
        <v>5</v>
      </c>
      <c r="E29" s="9"/>
      <c r="F29" s="28">
        <v>1</v>
      </c>
      <c r="G29" s="9"/>
      <c r="H29" s="28">
        <v>6</v>
      </c>
      <c r="I29" s="9"/>
      <c r="J29" s="9"/>
      <c r="K29" s="28">
        <v>91</v>
      </c>
      <c r="L29" s="28">
        <v>11</v>
      </c>
      <c r="M29" s="9"/>
      <c r="N29" s="28">
        <v>0</v>
      </c>
      <c r="O29" s="9"/>
      <c r="P29" s="28">
        <v>0</v>
      </c>
      <c r="Q29" s="9"/>
      <c r="R29" s="28">
        <v>0</v>
      </c>
      <c r="S29" s="8"/>
      <c r="T29" s="2">
        <f t="shared" si="2"/>
        <v>23</v>
      </c>
      <c r="U29" s="2">
        <f t="shared" si="3"/>
        <v>91</v>
      </c>
      <c r="V29" s="2">
        <f t="shared" si="0"/>
        <v>114</v>
      </c>
      <c r="W29" s="2">
        <f t="shared" si="4"/>
        <v>3.2857142857142856</v>
      </c>
      <c r="X29" s="2">
        <f t="shared" si="5"/>
        <v>91</v>
      </c>
      <c r="Y29" s="2">
        <f t="shared" si="1"/>
        <v>47.142857142857146</v>
      </c>
    </row>
    <row r="30" spans="1:25" ht="11.25" customHeight="1" x14ac:dyDescent="0.2">
      <c r="A30" s="12" t="s">
        <v>1</v>
      </c>
      <c r="B30" s="11"/>
      <c r="C30" s="10" t="s">
        <v>168</v>
      </c>
      <c r="D30" s="28">
        <v>5</v>
      </c>
      <c r="E30" s="9"/>
      <c r="F30" s="28">
        <v>1</v>
      </c>
      <c r="G30" s="9"/>
      <c r="H30" s="28">
        <v>6</v>
      </c>
      <c r="I30" s="9"/>
      <c r="J30" s="9"/>
      <c r="K30" s="28">
        <v>91</v>
      </c>
      <c r="L30" s="28">
        <v>9</v>
      </c>
      <c r="M30" s="9"/>
      <c r="N30" s="28">
        <v>9</v>
      </c>
      <c r="O30" s="9"/>
      <c r="P30" s="28">
        <v>10</v>
      </c>
      <c r="Q30" s="9"/>
      <c r="R30" s="28">
        <v>0</v>
      </c>
      <c r="S30" s="8"/>
      <c r="T30" s="2">
        <f t="shared" si="2"/>
        <v>40</v>
      </c>
      <c r="U30" s="2">
        <f t="shared" si="3"/>
        <v>91</v>
      </c>
      <c r="V30" s="2">
        <f t="shared" si="0"/>
        <v>131</v>
      </c>
      <c r="W30" s="2">
        <f t="shared" si="4"/>
        <v>5.7142857142857144</v>
      </c>
      <c r="X30" s="2">
        <f t="shared" si="5"/>
        <v>91</v>
      </c>
      <c r="Y30" s="2">
        <f t="shared" si="1"/>
        <v>48.357142857142854</v>
      </c>
    </row>
    <row r="31" spans="1:25" ht="11.25" customHeight="1" thickBot="1" x14ac:dyDescent="0.25">
      <c r="A31" s="7" t="s">
        <v>73</v>
      </c>
      <c r="B31" s="6"/>
      <c r="C31" s="5" t="s">
        <v>169</v>
      </c>
      <c r="D31" s="29">
        <v>5</v>
      </c>
      <c r="E31" s="4"/>
      <c r="F31" s="29">
        <v>1</v>
      </c>
      <c r="G31" s="4"/>
      <c r="H31" s="29">
        <v>7</v>
      </c>
      <c r="I31" s="4"/>
      <c r="J31" s="4"/>
      <c r="K31" s="29">
        <v>91</v>
      </c>
      <c r="L31" s="29">
        <v>9</v>
      </c>
      <c r="M31" s="4"/>
      <c r="N31" s="29">
        <v>9</v>
      </c>
      <c r="O31" s="4"/>
      <c r="P31" s="29">
        <v>10</v>
      </c>
      <c r="Q31" s="4"/>
      <c r="R31" s="29">
        <v>0</v>
      </c>
      <c r="S31" s="27"/>
      <c r="T31" s="2">
        <f t="shared" si="2"/>
        <v>41</v>
      </c>
      <c r="U31" s="2">
        <f t="shared" si="3"/>
        <v>91</v>
      </c>
      <c r="V31" s="2">
        <f t="shared" si="0"/>
        <v>132</v>
      </c>
      <c r="W31" s="2">
        <f t="shared" si="4"/>
        <v>5.8571428571428568</v>
      </c>
      <c r="X31" s="2">
        <f t="shared" si="5"/>
        <v>91</v>
      </c>
      <c r="Y31" s="2">
        <f t="shared" si="1"/>
        <v>48.428571428571431</v>
      </c>
    </row>
  </sheetData>
  <sortState xmlns:xlrd2="http://schemas.microsoft.com/office/spreadsheetml/2017/richdata2" ref="B12:Y31">
    <sortCondition descending="1" ref="T12:T31"/>
  </sortState>
  <mergeCells count="29">
    <mergeCell ref="H4:AA4"/>
    <mergeCell ref="H5:AA5"/>
    <mergeCell ref="T7:U7"/>
    <mergeCell ref="W7:X7"/>
    <mergeCell ref="B3:N3"/>
    <mergeCell ref="B4:C4"/>
    <mergeCell ref="D4:G4"/>
    <mergeCell ref="B5:C5"/>
    <mergeCell ref="H7:I7"/>
    <mergeCell ref="J7:K7"/>
    <mergeCell ref="L7:M7"/>
    <mergeCell ref="N7:O7"/>
    <mergeCell ref="P7:Q7"/>
    <mergeCell ref="R7:S7"/>
    <mergeCell ref="A7:A11"/>
    <mergeCell ref="B7:B8"/>
    <mergeCell ref="C7:C8"/>
    <mergeCell ref="D7:E7"/>
    <mergeCell ref="F7:G7"/>
    <mergeCell ref="D8:E8"/>
    <mergeCell ref="F8:G8"/>
    <mergeCell ref="N8:O8"/>
    <mergeCell ref="P8:Q8"/>
    <mergeCell ref="R8:S8"/>
    <mergeCell ref="B10:C10"/>
    <mergeCell ref="B11:C11"/>
    <mergeCell ref="H8:I8"/>
    <mergeCell ref="J8:K8"/>
    <mergeCell ref="L8:M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85A33-674B-4DF0-96BC-74F1B5CABF52}">
  <sheetPr>
    <outlinePr summaryBelow="0" summaryRight="0"/>
    <pageSetUpPr autoPageBreaks="0" fitToPage="1"/>
  </sheetPr>
  <dimension ref="A1:AA31"/>
  <sheetViews>
    <sheetView topLeftCell="A8" workbookViewId="0">
      <selection activeCell="B12" sqref="B12:B31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9" width="4" style="1" customWidth="1"/>
    <col min="20" max="250" width="9.109375" style="1" customWidth="1"/>
    <col min="251" max="16384" width="9.109375" style="1"/>
  </cols>
  <sheetData>
    <row r="1" spans="1:27" ht="11.25" customHeight="1" x14ac:dyDescent="0.2">
      <c r="B1" s="25" t="s">
        <v>70</v>
      </c>
    </row>
    <row r="2" spans="1:27" ht="11.25" customHeight="1" x14ac:dyDescent="0.2"/>
    <row r="3" spans="1:27" ht="11.25" customHeight="1" x14ac:dyDescent="0.2">
      <c r="B3" s="45" t="s">
        <v>301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27" ht="11.25" customHeight="1" x14ac:dyDescent="0.2">
      <c r="B4" s="33" t="s">
        <v>253</v>
      </c>
      <c r="C4" s="33"/>
      <c r="D4" s="33" t="s">
        <v>68</v>
      </c>
      <c r="E4" s="33"/>
      <c r="F4" s="33"/>
      <c r="G4" s="33"/>
      <c r="H4" s="33" t="s">
        <v>133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ht="11.25" customHeight="1" x14ac:dyDescent="0.2">
      <c r="B5" s="33" t="s">
        <v>66</v>
      </c>
      <c r="C5" s="33"/>
      <c r="H5" s="33" t="s">
        <v>134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</row>
    <row r="6" spans="1:27" ht="11.25" customHeight="1" thickBot="1" x14ac:dyDescent="0.25"/>
    <row r="7" spans="1:27" ht="99.9" customHeight="1" thickBot="1" x14ac:dyDescent="0.25">
      <c r="A7" s="35" t="s">
        <v>64</v>
      </c>
      <c r="B7" s="38" t="s">
        <v>63</v>
      </c>
      <c r="C7" s="38" t="s">
        <v>62</v>
      </c>
      <c r="D7" s="34" t="s">
        <v>135</v>
      </c>
      <c r="E7" s="34"/>
      <c r="F7" s="34" t="s">
        <v>252</v>
      </c>
      <c r="G7" s="34"/>
      <c r="H7" s="34" t="s">
        <v>137</v>
      </c>
      <c r="I7" s="34"/>
      <c r="J7" s="34" t="s">
        <v>58</v>
      </c>
      <c r="K7" s="34"/>
      <c r="L7" s="34" t="s">
        <v>138</v>
      </c>
      <c r="M7" s="34"/>
      <c r="N7" s="34" t="s">
        <v>139</v>
      </c>
      <c r="O7" s="34"/>
      <c r="P7" s="34" t="s">
        <v>140</v>
      </c>
      <c r="Q7" s="34"/>
      <c r="R7" s="41" t="s">
        <v>141</v>
      </c>
      <c r="S7" s="41"/>
      <c r="T7" s="30" t="s">
        <v>56</v>
      </c>
      <c r="U7" s="31"/>
      <c r="V7" s="24" t="s">
        <v>54</v>
      </c>
      <c r="W7" s="32" t="s">
        <v>55</v>
      </c>
      <c r="X7" s="31"/>
      <c r="Y7" s="23" t="s">
        <v>54</v>
      </c>
    </row>
    <row r="8" spans="1:27" ht="75" customHeight="1" x14ac:dyDescent="0.2">
      <c r="A8" s="36"/>
      <c r="B8" s="39"/>
      <c r="C8" s="39"/>
      <c r="D8" s="42" t="s">
        <v>142</v>
      </c>
      <c r="E8" s="42"/>
      <c r="F8" s="42" t="s">
        <v>251</v>
      </c>
      <c r="G8" s="42"/>
      <c r="H8" s="42" t="s">
        <v>144</v>
      </c>
      <c r="I8" s="42"/>
      <c r="J8" s="42" t="s">
        <v>145</v>
      </c>
      <c r="K8" s="42"/>
      <c r="L8" s="42" t="s">
        <v>144</v>
      </c>
      <c r="M8" s="42"/>
      <c r="N8" s="42" t="s">
        <v>146</v>
      </c>
      <c r="O8" s="42"/>
      <c r="P8" s="42" t="s">
        <v>147</v>
      </c>
      <c r="Q8" s="42"/>
      <c r="R8" s="43" t="s">
        <v>148</v>
      </c>
      <c r="S8" s="43"/>
      <c r="T8" s="2"/>
      <c r="U8" s="2"/>
      <c r="V8" s="2"/>
      <c r="W8" s="2"/>
      <c r="X8" s="2"/>
      <c r="Y8" s="2"/>
    </row>
    <row r="9" spans="1:27" ht="11.25" customHeight="1" x14ac:dyDescent="0.2">
      <c r="A9" s="36"/>
      <c r="B9" s="22"/>
      <c r="C9" s="21"/>
      <c r="D9" s="18" t="s">
        <v>48</v>
      </c>
      <c r="E9" s="18" t="s">
        <v>47</v>
      </c>
      <c r="F9" s="18" t="s">
        <v>48</v>
      </c>
      <c r="G9" s="18" t="s">
        <v>47</v>
      </c>
      <c r="H9" s="18" t="s">
        <v>48</v>
      </c>
      <c r="I9" s="18" t="s">
        <v>47</v>
      </c>
      <c r="J9" s="18" t="s">
        <v>48</v>
      </c>
      <c r="K9" s="18" t="s">
        <v>47</v>
      </c>
      <c r="L9" s="18" t="s">
        <v>48</v>
      </c>
      <c r="M9" s="18" t="s">
        <v>47</v>
      </c>
      <c r="N9" s="18" t="s">
        <v>48</v>
      </c>
      <c r="O9" s="18" t="s">
        <v>47</v>
      </c>
      <c r="P9" s="18" t="s">
        <v>48</v>
      </c>
      <c r="Q9" s="18" t="s">
        <v>47</v>
      </c>
      <c r="R9" s="18" t="s">
        <v>48</v>
      </c>
      <c r="S9" s="20" t="s">
        <v>47</v>
      </c>
      <c r="T9" s="18" t="s">
        <v>48</v>
      </c>
      <c r="U9" s="19" t="s">
        <v>47</v>
      </c>
      <c r="V9" s="19"/>
      <c r="W9" s="18" t="s">
        <v>48</v>
      </c>
      <c r="X9" s="17" t="s">
        <v>47</v>
      </c>
      <c r="Y9" s="2"/>
    </row>
    <row r="10" spans="1:27" ht="11.25" customHeight="1" x14ac:dyDescent="0.2">
      <c r="A10" s="36"/>
      <c r="B10" s="40" t="s">
        <v>46</v>
      </c>
      <c r="C10" s="40"/>
      <c r="D10" s="16" t="s">
        <v>72</v>
      </c>
      <c r="E10" s="16"/>
      <c r="F10" s="16" t="s">
        <v>38</v>
      </c>
      <c r="G10" s="16"/>
      <c r="H10" s="16" t="s">
        <v>73</v>
      </c>
      <c r="I10" s="16"/>
      <c r="J10" s="16"/>
      <c r="K10" s="16">
        <v>100</v>
      </c>
      <c r="L10" s="16" t="s">
        <v>73</v>
      </c>
      <c r="M10" s="16"/>
      <c r="N10" s="16" t="s">
        <v>85</v>
      </c>
      <c r="O10" s="16"/>
      <c r="P10" s="16">
        <v>25</v>
      </c>
      <c r="Q10" s="16"/>
      <c r="R10" s="16" t="s">
        <v>76</v>
      </c>
      <c r="S10" s="15"/>
      <c r="T10" s="2"/>
      <c r="U10" s="2"/>
      <c r="V10" s="2"/>
      <c r="W10" s="2"/>
      <c r="X10" s="2"/>
      <c r="Y10" s="2"/>
    </row>
    <row r="11" spans="1:27" ht="11.25" customHeight="1" x14ac:dyDescent="0.2">
      <c r="A11" s="37"/>
      <c r="B11" s="40" t="s">
        <v>43</v>
      </c>
      <c r="C11" s="40"/>
      <c r="D11" s="14" t="s">
        <v>7</v>
      </c>
      <c r="E11" s="14"/>
      <c r="F11" s="14" t="s">
        <v>178</v>
      </c>
      <c r="G11" s="14"/>
      <c r="H11" s="14" t="s">
        <v>15</v>
      </c>
      <c r="I11" s="14"/>
      <c r="J11" s="14"/>
      <c r="K11" s="14" t="s">
        <v>250</v>
      </c>
      <c r="L11" s="14" t="s">
        <v>11</v>
      </c>
      <c r="M11" s="14"/>
      <c r="N11" s="14" t="s">
        <v>17</v>
      </c>
      <c r="O11" s="14"/>
      <c r="P11" s="14" t="s">
        <v>3</v>
      </c>
      <c r="Q11" s="14"/>
      <c r="R11" s="14" t="s">
        <v>11</v>
      </c>
      <c r="S11" s="13"/>
      <c r="T11" s="2"/>
      <c r="U11" s="2"/>
      <c r="V11" s="2"/>
      <c r="W11" s="2"/>
      <c r="X11" s="2"/>
      <c r="Y11" s="2"/>
    </row>
    <row r="12" spans="1:27" ht="11.25" customHeight="1" x14ac:dyDescent="0.2">
      <c r="A12" s="12" t="s">
        <v>37</v>
      </c>
      <c r="B12" s="11"/>
      <c r="C12" s="10" t="s">
        <v>249</v>
      </c>
      <c r="D12" s="28">
        <v>30</v>
      </c>
      <c r="E12" s="9"/>
      <c r="F12" s="28">
        <v>35</v>
      </c>
      <c r="G12" s="9"/>
      <c r="H12" s="28">
        <v>15</v>
      </c>
      <c r="I12" s="9"/>
      <c r="J12" s="9"/>
      <c r="K12" s="28">
        <v>91</v>
      </c>
      <c r="L12" s="28">
        <v>14</v>
      </c>
      <c r="M12" s="9"/>
      <c r="N12" s="28">
        <v>10</v>
      </c>
      <c r="O12" s="9"/>
      <c r="P12" s="28">
        <v>25</v>
      </c>
      <c r="Q12" s="9"/>
      <c r="R12" s="28">
        <v>20</v>
      </c>
      <c r="S12" s="8"/>
      <c r="T12" s="2">
        <f>SUM(R12,P12,N12,L12,H12,F12,D12)</f>
        <v>149</v>
      </c>
      <c r="U12" s="2">
        <f t="shared" ref="U12:U31" si="0">SUM(S12,Q12,O12,M12,K12)</f>
        <v>91</v>
      </c>
      <c r="V12" s="2">
        <f t="shared" ref="V12:V31" si="1">SUM(T12:U12)</f>
        <v>240</v>
      </c>
      <c r="W12" s="2">
        <f>AVERAGE(R12,P12,N12,L12,H12,F12,D12)</f>
        <v>21.285714285714285</v>
      </c>
      <c r="X12" s="2">
        <f t="shared" ref="X12:X31" si="2">AVERAGE(S12,Q12,O12,M12,K12)</f>
        <v>91</v>
      </c>
      <c r="Y12" s="2">
        <f t="shared" ref="Y12:Y31" si="3">AVERAGE(X12,W12)</f>
        <v>56.142857142857139</v>
      </c>
    </row>
    <row r="13" spans="1:27" ht="11.25" customHeight="1" x14ac:dyDescent="0.2">
      <c r="A13" s="12" t="s">
        <v>35</v>
      </c>
      <c r="B13" s="11"/>
      <c r="C13" s="10" t="s">
        <v>245</v>
      </c>
      <c r="D13" s="28">
        <v>15</v>
      </c>
      <c r="E13" s="9"/>
      <c r="F13" s="28">
        <v>34</v>
      </c>
      <c r="G13" s="9"/>
      <c r="H13" s="28">
        <v>13</v>
      </c>
      <c r="I13" s="9"/>
      <c r="J13" s="9"/>
      <c r="K13" s="28">
        <v>91</v>
      </c>
      <c r="L13" s="28">
        <v>16</v>
      </c>
      <c r="M13" s="9"/>
      <c r="N13" s="28">
        <v>17</v>
      </c>
      <c r="O13" s="9"/>
      <c r="P13" s="28">
        <v>25</v>
      </c>
      <c r="Q13" s="9"/>
      <c r="R13" s="28">
        <v>25</v>
      </c>
      <c r="S13" s="8"/>
      <c r="T13" s="2">
        <f t="shared" ref="T13:T31" si="4">SUM(R13,P13,N13,L13,H13,F13,D13)</f>
        <v>145</v>
      </c>
      <c r="U13" s="2">
        <f t="shared" si="0"/>
        <v>91</v>
      </c>
      <c r="V13" s="2">
        <f t="shared" si="1"/>
        <v>236</v>
      </c>
      <c r="W13" s="2">
        <f t="shared" ref="W13:W31" si="5">AVERAGE(R13,P13,N13,L13,H13,F13,D13)</f>
        <v>20.714285714285715</v>
      </c>
      <c r="X13" s="2">
        <f t="shared" si="2"/>
        <v>91</v>
      </c>
      <c r="Y13" s="2">
        <f t="shared" si="3"/>
        <v>55.857142857142861</v>
      </c>
    </row>
    <row r="14" spans="1:27" ht="11.25" customHeight="1" x14ac:dyDescent="0.2">
      <c r="A14" s="12" t="s">
        <v>33</v>
      </c>
      <c r="B14" s="11"/>
      <c r="C14" s="10" t="s">
        <v>241</v>
      </c>
      <c r="D14" s="28">
        <v>15</v>
      </c>
      <c r="E14" s="9"/>
      <c r="F14" s="28">
        <v>35</v>
      </c>
      <c r="G14" s="9"/>
      <c r="H14" s="28">
        <v>16</v>
      </c>
      <c r="I14" s="9"/>
      <c r="J14" s="9"/>
      <c r="K14" s="28">
        <v>91</v>
      </c>
      <c r="L14" s="28">
        <v>20</v>
      </c>
      <c r="M14" s="9"/>
      <c r="N14" s="28">
        <v>22</v>
      </c>
      <c r="O14" s="9"/>
      <c r="P14" s="28">
        <v>20</v>
      </c>
      <c r="Q14" s="9"/>
      <c r="R14" s="28">
        <v>15</v>
      </c>
      <c r="S14" s="8"/>
      <c r="T14" s="2">
        <f t="shared" si="4"/>
        <v>143</v>
      </c>
      <c r="U14" s="2">
        <f t="shared" si="0"/>
        <v>91</v>
      </c>
      <c r="V14" s="2">
        <f t="shared" si="1"/>
        <v>234</v>
      </c>
      <c r="W14" s="2">
        <f t="shared" si="5"/>
        <v>20.428571428571427</v>
      </c>
      <c r="X14" s="2">
        <f t="shared" si="2"/>
        <v>91</v>
      </c>
      <c r="Y14" s="2">
        <f t="shared" si="3"/>
        <v>55.714285714285715</v>
      </c>
    </row>
    <row r="15" spans="1:27" ht="11.25" customHeight="1" x14ac:dyDescent="0.2">
      <c r="A15" s="12" t="s">
        <v>31</v>
      </c>
      <c r="B15" s="11"/>
      <c r="C15" s="10" t="s">
        <v>240</v>
      </c>
      <c r="D15" s="28">
        <v>15</v>
      </c>
      <c r="E15" s="9"/>
      <c r="F15" s="28">
        <v>35</v>
      </c>
      <c r="G15" s="9"/>
      <c r="H15" s="28">
        <v>13</v>
      </c>
      <c r="I15" s="9"/>
      <c r="J15" s="9"/>
      <c r="K15" s="28">
        <v>91</v>
      </c>
      <c r="L15" s="28">
        <v>21</v>
      </c>
      <c r="M15" s="9"/>
      <c r="N15" s="28">
        <v>11</v>
      </c>
      <c r="O15" s="9"/>
      <c r="P15" s="28">
        <v>20</v>
      </c>
      <c r="Q15" s="9"/>
      <c r="R15" s="28">
        <v>25</v>
      </c>
      <c r="S15" s="8"/>
      <c r="T15" s="2">
        <f t="shared" si="4"/>
        <v>140</v>
      </c>
      <c r="U15" s="2">
        <f t="shared" si="0"/>
        <v>91</v>
      </c>
      <c r="V15" s="2">
        <f t="shared" si="1"/>
        <v>231</v>
      </c>
      <c r="W15" s="2">
        <f t="shared" si="5"/>
        <v>20</v>
      </c>
      <c r="X15" s="2">
        <f t="shared" si="2"/>
        <v>91</v>
      </c>
      <c r="Y15" s="2">
        <f t="shared" si="3"/>
        <v>55.5</v>
      </c>
    </row>
    <row r="16" spans="1:27" ht="11.25" customHeight="1" x14ac:dyDescent="0.2">
      <c r="A16" s="12" t="s">
        <v>29</v>
      </c>
      <c r="B16" s="11"/>
      <c r="C16" s="10" t="s">
        <v>230</v>
      </c>
      <c r="D16" s="28">
        <v>15</v>
      </c>
      <c r="E16" s="9"/>
      <c r="F16" s="28">
        <v>33</v>
      </c>
      <c r="G16" s="9"/>
      <c r="H16" s="28">
        <v>20</v>
      </c>
      <c r="I16" s="9"/>
      <c r="J16" s="9"/>
      <c r="K16" s="28">
        <v>91</v>
      </c>
      <c r="L16" s="28">
        <v>16</v>
      </c>
      <c r="M16" s="9"/>
      <c r="N16" s="28">
        <v>13</v>
      </c>
      <c r="O16" s="9"/>
      <c r="P16" s="28">
        <v>20</v>
      </c>
      <c r="Q16" s="9"/>
      <c r="R16" s="28">
        <v>20</v>
      </c>
      <c r="S16" s="8"/>
      <c r="T16" s="2">
        <f t="shared" si="4"/>
        <v>137</v>
      </c>
      <c r="U16" s="2">
        <f t="shared" si="0"/>
        <v>91</v>
      </c>
      <c r="V16" s="2">
        <f t="shared" si="1"/>
        <v>228</v>
      </c>
      <c r="W16" s="2">
        <f t="shared" si="5"/>
        <v>19.571428571428573</v>
      </c>
      <c r="X16" s="2">
        <f t="shared" si="2"/>
        <v>91</v>
      </c>
      <c r="Y16" s="2">
        <f t="shared" si="3"/>
        <v>55.285714285714285</v>
      </c>
    </row>
    <row r="17" spans="1:25" ht="11.25" customHeight="1" x14ac:dyDescent="0.2">
      <c r="A17" s="12" t="s">
        <v>27</v>
      </c>
      <c r="B17" s="11"/>
      <c r="C17" s="10" t="s">
        <v>238</v>
      </c>
      <c r="D17" s="28">
        <v>15</v>
      </c>
      <c r="E17" s="9"/>
      <c r="F17" s="28">
        <v>35</v>
      </c>
      <c r="G17" s="9"/>
      <c r="H17" s="28">
        <v>13</v>
      </c>
      <c r="I17" s="9"/>
      <c r="J17" s="9"/>
      <c r="K17" s="28">
        <v>91</v>
      </c>
      <c r="L17" s="28">
        <v>15</v>
      </c>
      <c r="M17" s="9"/>
      <c r="N17" s="28">
        <v>13</v>
      </c>
      <c r="O17" s="9"/>
      <c r="P17" s="28">
        <v>20</v>
      </c>
      <c r="Q17" s="9"/>
      <c r="R17" s="28">
        <v>25</v>
      </c>
      <c r="S17" s="8"/>
      <c r="T17" s="2">
        <f t="shared" si="4"/>
        <v>136</v>
      </c>
      <c r="U17" s="2">
        <f t="shared" si="0"/>
        <v>91</v>
      </c>
      <c r="V17" s="2">
        <f t="shared" si="1"/>
        <v>227</v>
      </c>
      <c r="W17" s="2">
        <f t="shared" si="5"/>
        <v>19.428571428571427</v>
      </c>
      <c r="X17" s="2">
        <f t="shared" si="2"/>
        <v>91</v>
      </c>
      <c r="Y17" s="2">
        <f t="shared" si="3"/>
        <v>55.214285714285715</v>
      </c>
    </row>
    <row r="18" spans="1:25" ht="11.25" customHeight="1" x14ac:dyDescent="0.2">
      <c r="A18" s="12" t="s">
        <v>25</v>
      </c>
      <c r="B18" s="11"/>
      <c r="C18" s="10" t="s">
        <v>247</v>
      </c>
      <c r="D18" s="28">
        <v>15</v>
      </c>
      <c r="E18" s="9"/>
      <c r="F18" s="28">
        <v>34</v>
      </c>
      <c r="G18" s="9"/>
      <c r="H18" s="28">
        <v>11</v>
      </c>
      <c r="I18" s="9"/>
      <c r="J18" s="9"/>
      <c r="K18" s="28">
        <v>59</v>
      </c>
      <c r="L18" s="28">
        <v>16</v>
      </c>
      <c r="M18" s="9"/>
      <c r="N18" s="28">
        <v>9</v>
      </c>
      <c r="O18" s="9"/>
      <c r="P18" s="28">
        <v>25</v>
      </c>
      <c r="Q18" s="9"/>
      <c r="R18" s="28">
        <v>19</v>
      </c>
      <c r="S18" s="8"/>
      <c r="T18" s="2">
        <f t="shared" si="4"/>
        <v>129</v>
      </c>
      <c r="U18" s="2">
        <f t="shared" si="0"/>
        <v>59</v>
      </c>
      <c r="V18" s="2">
        <f t="shared" si="1"/>
        <v>188</v>
      </c>
      <c r="W18" s="2">
        <f t="shared" si="5"/>
        <v>18.428571428571427</v>
      </c>
      <c r="X18" s="2">
        <f t="shared" si="2"/>
        <v>59</v>
      </c>
      <c r="Y18" s="2">
        <f t="shared" si="3"/>
        <v>38.714285714285715</v>
      </c>
    </row>
    <row r="19" spans="1:25" ht="11.25" customHeight="1" x14ac:dyDescent="0.2">
      <c r="A19" s="12" t="s">
        <v>23</v>
      </c>
      <c r="B19" s="11"/>
      <c r="C19" s="10" t="s">
        <v>244</v>
      </c>
      <c r="D19" s="28">
        <v>15</v>
      </c>
      <c r="E19" s="9"/>
      <c r="F19" s="28">
        <v>34</v>
      </c>
      <c r="G19" s="9"/>
      <c r="H19" s="28">
        <v>12</v>
      </c>
      <c r="I19" s="9"/>
      <c r="J19" s="9"/>
      <c r="K19" s="28">
        <v>91</v>
      </c>
      <c r="L19" s="28">
        <v>14</v>
      </c>
      <c r="M19" s="9"/>
      <c r="N19" s="28">
        <v>14</v>
      </c>
      <c r="O19" s="9"/>
      <c r="P19" s="28">
        <v>25</v>
      </c>
      <c r="Q19" s="9"/>
      <c r="R19" s="28">
        <v>14</v>
      </c>
      <c r="S19" s="8"/>
      <c r="T19" s="2">
        <f t="shared" si="4"/>
        <v>128</v>
      </c>
      <c r="U19" s="2">
        <f t="shared" si="0"/>
        <v>91</v>
      </c>
      <c r="V19" s="2">
        <f t="shared" si="1"/>
        <v>219</v>
      </c>
      <c r="W19" s="2">
        <f t="shared" si="5"/>
        <v>18.285714285714285</v>
      </c>
      <c r="X19" s="2">
        <f t="shared" si="2"/>
        <v>91</v>
      </c>
      <c r="Y19" s="2">
        <f t="shared" si="3"/>
        <v>54.642857142857139</v>
      </c>
    </row>
    <row r="20" spans="1:25" ht="11.25" customHeight="1" x14ac:dyDescent="0.2">
      <c r="A20" s="12" t="s">
        <v>21</v>
      </c>
      <c r="B20" s="11"/>
      <c r="C20" s="10" t="s">
        <v>246</v>
      </c>
      <c r="D20" s="28">
        <v>15</v>
      </c>
      <c r="E20" s="9"/>
      <c r="F20" s="28">
        <v>30</v>
      </c>
      <c r="G20" s="9"/>
      <c r="H20" s="28">
        <v>7</v>
      </c>
      <c r="I20" s="9"/>
      <c r="J20" s="9"/>
      <c r="K20" s="28">
        <v>91</v>
      </c>
      <c r="L20" s="28">
        <v>17</v>
      </c>
      <c r="M20" s="9"/>
      <c r="N20" s="28">
        <v>9</v>
      </c>
      <c r="O20" s="9"/>
      <c r="P20" s="28">
        <v>25</v>
      </c>
      <c r="Q20" s="9"/>
      <c r="R20" s="28">
        <v>17</v>
      </c>
      <c r="S20" s="8"/>
      <c r="T20" s="2">
        <f t="shared" si="4"/>
        <v>120</v>
      </c>
      <c r="U20" s="2">
        <f t="shared" si="0"/>
        <v>91</v>
      </c>
      <c r="V20" s="2">
        <f t="shared" si="1"/>
        <v>211</v>
      </c>
      <c r="W20" s="2">
        <f t="shared" si="5"/>
        <v>17.142857142857142</v>
      </c>
      <c r="X20" s="2">
        <f t="shared" si="2"/>
        <v>91</v>
      </c>
      <c r="Y20" s="2">
        <f t="shared" si="3"/>
        <v>54.071428571428569</v>
      </c>
    </row>
    <row r="21" spans="1:25" ht="11.25" customHeight="1" x14ac:dyDescent="0.2">
      <c r="A21" s="12" t="s">
        <v>19</v>
      </c>
      <c r="B21" s="11"/>
      <c r="C21" s="10" t="s">
        <v>232</v>
      </c>
      <c r="D21" s="28">
        <v>15</v>
      </c>
      <c r="E21" s="9"/>
      <c r="F21" s="28">
        <v>34</v>
      </c>
      <c r="G21" s="9"/>
      <c r="H21" s="28">
        <v>12</v>
      </c>
      <c r="I21" s="9"/>
      <c r="J21" s="9"/>
      <c r="K21" s="28">
        <v>75</v>
      </c>
      <c r="L21" s="28">
        <v>16</v>
      </c>
      <c r="M21" s="9"/>
      <c r="N21" s="28">
        <v>7</v>
      </c>
      <c r="O21" s="9"/>
      <c r="P21" s="28">
        <v>20</v>
      </c>
      <c r="Q21" s="9"/>
      <c r="R21" s="28">
        <v>12</v>
      </c>
      <c r="S21" s="8"/>
      <c r="T21" s="2">
        <f t="shared" si="4"/>
        <v>116</v>
      </c>
      <c r="U21" s="2">
        <f t="shared" si="0"/>
        <v>75</v>
      </c>
      <c r="V21" s="2">
        <f t="shared" si="1"/>
        <v>191</v>
      </c>
      <c r="W21" s="2">
        <f t="shared" si="5"/>
        <v>16.571428571428573</v>
      </c>
      <c r="X21" s="2">
        <f t="shared" si="2"/>
        <v>75</v>
      </c>
      <c r="Y21" s="2">
        <f t="shared" si="3"/>
        <v>45.785714285714285</v>
      </c>
    </row>
    <row r="22" spans="1:25" ht="11.25" customHeight="1" x14ac:dyDescent="0.2">
      <c r="A22" s="12" t="s">
        <v>17</v>
      </c>
      <c r="B22" s="11"/>
      <c r="C22" s="10" t="s">
        <v>239</v>
      </c>
      <c r="D22" s="28">
        <v>15</v>
      </c>
      <c r="E22" s="9"/>
      <c r="F22" s="28">
        <v>28</v>
      </c>
      <c r="G22" s="9"/>
      <c r="H22" s="28">
        <v>12</v>
      </c>
      <c r="I22" s="9"/>
      <c r="J22" s="9"/>
      <c r="K22" s="28">
        <v>85</v>
      </c>
      <c r="L22" s="28">
        <v>11</v>
      </c>
      <c r="M22" s="9"/>
      <c r="N22" s="28">
        <v>17</v>
      </c>
      <c r="O22" s="9"/>
      <c r="P22" s="28">
        <v>20</v>
      </c>
      <c r="Q22" s="9"/>
      <c r="R22" s="28">
        <v>12</v>
      </c>
      <c r="S22" s="8"/>
      <c r="T22" s="2">
        <f t="shared" si="4"/>
        <v>115</v>
      </c>
      <c r="U22" s="2">
        <f t="shared" si="0"/>
        <v>85</v>
      </c>
      <c r="V22" s="2">
        <f t="shared" si="1"/>
        <v>200</v>
      </c>
      <c r="W22" s="2">
        <f t="shared" si="5"/>
        <v>16.428571428571427</v>
      </c>
      <c r="X22" s="2">
        <f t="shared" si="2"/>
        <v>85</v>
      </c>
      <c r="Y22" s="2">
        <f t="shared" si="3"/>
        <v>50.714285714285715</v>
      </c>
    </row>
    <row r="23" spans="1:25" ht="11.25" customHeight="1" x14ac:dyDescent="0.2">
      <c r="A23" s="12" t="s">
        <v>15</v>
      </c>
      <c r="B23" s="11"/>
      <c r="C23" s="10" t="s">
        <v>242</v>
      </c>
      <c r="D23" s="28">
        <v>15</v>
      </c>
      <c r="E23" s="9"/>
      <c r="F23" s="28">
        <v>32</v>
      </c>
      <c r="G23" s="9"/>
      <c r="H23" s="28">
        <v>13</v>
      </c>
      <c r="I23" s="9"/>
      <c r="J23" s="9"/>
      <c r="K23" s="28">
        <v>75</v>
      </c>
      <c r="L23" s="28">
        <v>14</v>
      </c>
      <c r="M23" s="9"/>
      <c r="N23" s="28">
        <v>14</v>
      </c>
      <c r="O23" s="9"/>
      <c r="P23" s="28">
        <v>15</v>
      </c>
      <c r="Q23" s="9"/>
      <c r="R23" s="28">
        <v>7</v>
      </c>
      <c r="S23" s="8"/>
      <c r="T23" s="2">
        <f t="shared" si="4"/>
        <v>110</v>
      </c>
      <c r="U23" s="2">
        <f t="shared" si="0"/>
        <v>75</v>
      </c>
      <c r="V23" s="2">
        <f t="shared" si="1"/>
        <v>185</v>
      </c>
      <c r="W23" s="2">
        <f t="shared" si="5"/>
        <v>15.714285714285714</v>
      </c>
      <c r="X23" s="2">
        <f t="shared" si="2"/>
        <v>75</v>
      </c>
      <c r="Y23" s="2">
        <f t="shared" si="3"/>
        <v>45.357142857142854</v>
      </c>
    </row>
    <row r="24" spans="1:25" ht="11.25" customHeight="1" x14ac:dyDescent="0.2">
      <c r="A24" s="12" t="s">
        <v>13</v>
      </c>
      <c r="B24" s="11"/>
      <c r="C24" s="10" t="s">
        <v>248</v>
      </c>
      <c r="D24" s="28">
        <v>15</v>
      </c>
      <c r="E24" s="9"/>
      <c r="F24" s="28">
        <v>32</v>
      </c>
      <c r="G24" s="9"/>
      <c r="H24" s="28">
        <v>15</v>
      </c>
      <c r="I24" s="9"/>
      <c r="J24" s="9"/>
      <c r="K24" s="28">
        <v>91</v>
      </c>
      <c r="L24" s="28">
        <v>8</v>
      </c>
      <c r="M24" s="9"/>
      <c r="N24" s="28">
        <v>6</v>
      </c>
      <c r="O24" s="9"/>
      <c r="P24" s="28">
        <v>20</v>
      </c>
      <c r="Q24" s="9"/>
      <c r="R24" s="28">
        <v>13</v>
      </c>
      <c r="S24" s="8"/>
      <c r="T24" s="2">
        <f t="shared" si="4"/>
        <v>109</v>
      </c>
      <c r="U24" s="2">
        <f t="shared" si="0"/>
        <v>91</v>
      </c>
      <c r="V24" s="2">
        <f t="shared" si="1"/>
        <v>200</v>
      </c>
      <c r="W24" s="2">
        <f t="shared" si="5"/>
        <v>15.571428571428571</v>
      </c>
      <c r="X24" s="2">
        <f t="shared" si="2"/>
        <v>91</v>
      </c>
      <c r="Y24" s="2">
        <f t="shared" si="3"/>
        <v>53.285714285714285</v>
      </c>
    </row>
    <row r="25" spans="1:25" ht="11.25" customHeight="1" x14ac:dyDescent="0.2">
      <c r="A25" s="12" t="s">
        <v>11</v>
      </c>
      <c r="B25" s="11"/>
      <c r="C25" s="10" t="s">
        <v>236</v>
      </c>
      <c r="D25" s="28">
        <v>15</v>
      </c>
      <c r="E25" s="9"/>
      <c r="F25" s="28">
        <v>34</v>
      </c>
      <c r="G25" s="9"/>
      <c r="H25" s="28">
        <v>14</v>
      </c>
      <c r="I25" s="9"/>
      <c r="J25" s="9"/>
      <c r="K25" s="28">
        <v>75</v>
      </c>
      <c r="L25" s="28">
        <v>14</v>
      </c>
      <c r="M25" s="9"/>
      <c r="N25" s="28">
        <v>8</v>
      </c>
      <c r="O25" s="9"/>
      <c r="P25" s="28">
        <v>10</v>
      </c>
      <c r="Q25" s="9"/>
      <c r="R25" s="28">
        <v>13</v>
      </c>
      <c r="S25" s="8"/>
      <c r="T25" s="2">
        <f t="shared" si="4"/>
        <v>108</v>
      </c>
      <c r="U25" s="2">
        <f t="shared" si="0"/>
        <v>75</v>
      </c>
      <c r="V25" s="2">
        <f t="shared" si="1"/>
        <v>183</v>
      </c>
      <c r="W25" s="2">
        <f t="shared" si="5"/>
        <v>15.428571428571429</v>
      </c>
      <c r="X25" s="2">
        <f t="shared" si="2"/>
        <v>75</v>
      </c>
      <c r="Y25" s="2">
        <f t="shared" si="3"/>
        <v>45.214285714285715</v>
      </c>
    </row>
    <row r="26" spans="1:25" ht="11.25" customHeight="1" x14ac:dyDescent="0.2">
      <c r="A26" s="12" t="s">
        <v>9</v>
      </c>
      <c r="B26" s="11"/>
      <c r="C26" s="10" t="s">
        <v>243</v>
      </c>
      <c r="D26" s="28">
        <v>15</v>
      </c>
      <c r="E26" s="9"/>
      <c r="F26" s="28">
        <v>30</v>
      </c>
      <c r="G26" s="9"/>
      <c r="H26" s="28">
        <v>13</v>
      </c>
      <c r="I26" s="9"/>
      <c r="J26" s="9"/>
      <c r="K26" s="28">
        <v>80</v>
      </c>
      <c r="L26" s="28">
        <v>16</v>
      </c>
      <c r="M26" s="9"/>
      <c r="N26" s="28">
        <v>7</v>
      </c>
      <c r="O26" s="9"/>
      <c r="P26" s="28">
        <v>15</v>
      </c>
      <c r="Q26" s="9"/>
      <c r="R26" s="28">
        <v>8</v>
      </c>
      <c r="S26" s="8"/>
      <c r="T26" s="2">
        <f t="shared" si="4"/>
        <v>104</v>
      </c>
      <c r="U26" s="2">
        <f t="shared" si="0"/>
        <v>80</v>
      </c>
      <c r="V26" s="2">
        <f t="shared" si="1"/>
        <v>184</v>
      </c>
      <c r="W26" s="2">
        <f t="shared" si="5"/>
        <v>14.857142857142858</v>
      </c>
      <c r="X26" s="2">
        <f t="shared" si="2"/>
        <v>80</v>
      </c>
      <c r="Y26" s="2">
        <f t="shared" si="3"/>
        <v>47.428571428571431</v>
      </c>
    </row>
    <row r="27" spans="1:25" ht="11.25" customHeight="1" x14ac:dyDescent="0.2">
      <c r="A27" s="12" t="s">
        <v>7</v>
      </c>
      <c r="B27" s="11"/>
      <c r="C27" s="10" t="s">
        <v>233</v>
      </c>
      <c r="D27" s="28">
        <v>15</v>
      </c>
      <c r="E27" s="9"/>
      <c r="F27" s="28">
        <v>30</v>
      </c>
      <c r="G27" s="9"/>
      <c r="H27" s="28">
        <v>11</v>
      </c>
      <c r="I27" s="9"/>
      <c r="J27" s="9"/>
      <c r="K27" s="28">
        <v>91</v>
      </c>
      <c r="L27" s="28">
        <v>14</v>
      </c>
      <c r="M27" s="9"/>
      <c r="N27" s="28">
        <v>15</v>
      </c>
      <c r="O27" s="9"/>
      <c r="P27" s="28">
        <v>10</v>
      </c>
      <c r="Q27" s="9"/>
      <c r="R27" s="28">
        <v>7</v>
      </c>
      <c r="S27" s="8"/>
      <c r="T27" s="2">
        <f t="shared" si="4"/>
        <v>102</v>
      </c>
      <c r="U27" s="2">
        <f t="shared" si="0"/>
        <v>91</v>
      </c>
      <c r="V27" s="2">
        <f t="shared" si="1"/>
        <v>193</v>
      </c>
      <c r="W27" s="2">
        <f t="shared" si="5"/>
        <v>14.571428571428571</v>
      </c>
      <c r="X27" s="2">
        <f t="shared" si="2"/>
        <v>91</v>
      </c>
      <c r="Y27" s="2">
        <f t="shared" si="3"/>
        <v>52.785714285714285</v>
      </c>
    </row>
    <row r="28" spans="1:25" ht="11.25" customHeight="1" x14ac:dyDescent="0.2">
      <c r="A28" s="12" t="s">
        <v>5</v>
      </c>
      <c r="B28" s="11"/>
      <c r="C28" s="10" t="s">
        <v>235</v>
      </c>
      <c r="D28" s="28">
        <v>15</v>
      </c>
      <c r="E28" s="9"/>
      <c r="F28" s="28">
        <v>28</v>
      </c>
      <c r="G28" s="9"/>
      <c r="H28" s="28">
        <v>7</v>
      </c>
      <c r="I28" s="9"/>
      <c r="J28" s="9"/>
      <c r="K28" s="28">
        <v>91</v>
      </c>
      <c r="L28" s="28">
        <v>15</v>
      </c>
      <c r="M28" s="9"/>
      <c r="N28" s="28">
        <v>7</v>
      </c>
      <c r="O28" s="9"/>
      <c r="P28" s="28">
        <v>15</v>
      </c>
      <c r="Q28" s="9"/>
      <c r="R28" s="28">
        <v>8</v>
      </c>
      <c r="S28" s="8"/>
      <c r="T28" s="2">
        <f t="shared" si="4"/>
        <v>95</v>
      </c>
      <c r="U28" s="2">
        <f t="shared" si="0"/>
        <v>91</v>
      </c>
      <c r="V28" s="2">
        <f t="shared" si="1"/>
        <v>186</v>
      </c>
      <c r="W28" s="2">
        <f t="shared" si="5"/>
        <v>13.571428571428571</v>
      </c>
      <c r="X28" s="2">
        <f t="shared" si="2"/>
        <v>91</v>
      </c>
      <c r="Y28" s="2">
        <f t="shared" si="3"/>
        <v>52.285714285714285</v>
      </c>
    </row>
    <row r="29" spans="1:25" ht="11.25" customHeight="1" x14ac:dyDescent="0.2">
      <c r="A29" s="12" t="s">
        <v>3</v>
      </c>
      <c r="B29" s="11"/>
      <c r="C29" s="10" t="s">
        <v>231</v>
      </c>
      <c r="D29" s="28">
        <v>15</v>
      </c>
      <c r="E29" s="9"/>
      <c r="F29" s="28">
        <v>28</v>
      </c>
      <c r="G29" s="9"/>
      <c r="H29" s="28">
        <v>13</v>
      </c>
      <c r="I29" s="9"/>
      <c r="J29" s="9"/>
      <c r="K29" s="28">
        <v>59</v>
      </c>
      <c r="L29" s="28">
        <v>15</v>
      </c>
      <c r="M29" s="9"/>
      <c r="N29" s="28">
        <v>9</v>
      </c>
      <c r="O29" s="9"/>
      <c r="P29" s="28">
        <v>0</v>
      </c>
      <c r="Q29" s="9"/>
      <c r="R29" s="28">
        <v>13</v>
      </c>
      <c r="S29" s="8"/>
      <c r="T29" s="2">
        <f t="shared" si="4"/>
        <v>93</v>
      </c>
      <c r="U29" s="2">
        <f t="shared" si="0"/>
        <v>59</v>
      </c>
      <c r="V29" s="2">
        <f t="shared" si="1"/>
        <v>152</v>
      </c>
      <c r="W29" s="2">
        <f t="shared" si="5"/>
        <v>13.285714285714286</v>
      </c>
      <c r="X29" s="2">
        <f t="shared" si="2"/>
        <v>59</v>
      </c>
      <c r="Y29" s="2">
        <f t="shared" si="3"/>
        <v>36.142857142857146</v>
      </c>
    </row>
    <row r="30" spans="1:25" ht="11.25" customHeight="1" x14ac:dyDescent="0.2">
      <c r="A30" s="12" t="s">
        <v>1</v>
      </c>
      <c r="B30" s="11"/>
      <c r="C30" s="10" t="s">
        <v>237</v>
      </c>
      <c r="D30" s="28">
        <v>15</v>
      </c>
      <c r="E30" s="9"/>
      <c r="F30" s="28">
        <v>28</v>
      </c>
      <c r="G30" s="9"/>
      <c r="H30" s="28">
        <v>8</v>
      </c>
      <c r="I30" s="9"/>
      <c r="J30" s="9"/>
      <c r="K30" s="28">
        <v>91</v>
      </c>
      <c r="L30" s="28">
        <v>14</v>
      </c>
      <c r="M30" s="9"/>
      <c r="N30" s="28">
        <v>7</v>
      </c>
      <c r="O30" s="9"/>
      <c r="P30" s="28">
        <v>10</v>
      </c>
      <c r="Q30" s="9"/>
      <c r="R30" s="28">
        <v>1</v>
      </c>
      <c r="S30" s="8"/>
      <c r="T30" s="2">
        <f t="shared" si="4"/>
        <v>83</v>
      </c>
      <c r="U30" s="2">
        <f t="shared" si="0"/>
        <v>91</v>
      </c>
      <c r="V30" s="2">
        <f t="shared" si="1"/>
        <v>174</v>
      </c>
      <c r="W30" s="2">
        <f t="shared" si="5"/>
        <v>11.857142857142858</v>
      </c>
      <c r="X30" s="2">
        <f t="shared" si="2"/>
        <v>91</v>
      </c>
      <c r="Y30" s="2">
        <f t="shared" si="3"/>
        <v>51.428571428571431</v>
      </c>
    </row>
    <row r="31" spans="1:25" ht="11.25" customHeight="1" thickBot="1" x14ac:dyDescent="0.25">
      <c r="A31" s="7" t="s">
        <v>73</v>
      </c>
      <c r="B31" s="6"/>
      <c r="C31" s="5" t="s">
        <v>234</v>
      </c>
      <c r="D31" s="29">
        <v>15</v>
      </c>
      <c r="E31" s="4"/>
      <c r="F31" s="29">
        <v>28</v>
      </c>
      <c r="G31" s="4"/>
      <c r="H31" s="29">
        <v>1</v>
      </c>
      <c r="I31" s="4"/>
      <c r="J31" s="4"/>
      <c r="K31" s="29">
        <v>59</v>
      </c>
      <c r="L31" s="29">
        <v>3</v>
      </c>
      <c r="M31" s="4"/>
      <c r="N31" s="29">
        <v>6</v>
      </c>
      <c r="O31" s="4"/>
      <c r="P31" s="29">
        <v>15</v>
      </c>
      <c r="Q31" s="4"/>
      <c r="R31" s="29">
        <v>13</v>
      </c>
      <c r="S31" s="3"/>
      <c r="T31" s="2">
        <f t="shared" si="4"/>
        <v>81</v>
      </c>
      <c r="U31" s="2">
        <f t="shared" si="0"/>
        <v>59</v>
      </c>
      <c r="V31" s="2">
        <f t="shared" si="1"/>
        <v>140</v>
      </c>
      <c r="W31" s="2">
        <f t="shared" si="5"/>
        <v>11.571428571428571</v>
      </c>
      <c r="X31" s="2">
        <f t="shared" si="2"/>
        <v>59</v>
      </c>
      <c r="Y31" s="2">
        <f t="shared" si="3"/>
        <v>35.285714285714285</v>
      </c>
    </row>
  </sheetData>
  <sortState xmlns:xlrd2="http://schemas.microsoft.com/office/spreadsheetml/2017/richdata2" ref="B12:Y31">
    <sortCondition descending="1" ref="T12:T31"/>
  </sortState>
  <mergeCells count="29">
    <mergeCell ref="H4:AA4"/>
    <mergeCell ref="H5:AA5"/>
    <mergeCell ref="T7:U7"/>
    <mergeCell ref="W7:X7"/>
    <mergeCell ref="B3:N3"/>
    <mergeCell ref="B4:C4"/>
    <mergeCell ref="D4:G4"/>
    <mergeCell ref="B5:C5"/>
    <mergeCell ref="H7:I7"/>
    <mergeCell ref="J7:K7"/>
    <mergeCell ref="L7:M7"/>
    <mergeCell ref="N7:O7"/>
    <mergeCell ref="P7:Q7"/>
    <mergeCell ref="R7:S7"/>
    <mergeCell ref="A7:A11"/>
    <mergeCell ref="B7:B8"/>
    <mergeCell ref="C7:C8"/>
    <mergeCell ref="D7:E7"/>
    <mergeCell ref="F7:G7"/>
    <mergeCell ref="D8:E8"/>
    <mergeCell ref="F8:G8"/>
    <mergeCell ref="N8:O8"/>
    <mergeCell ref="P8:Q8"/>
    <mergeCell ref="R8:S8"/>
    <mergeCell ref="B10:C10"/>
    <mergeCell ref="B11:C11"/>
    <mergeCell ref="H8:I8"/>
    <mergeCell ref="J8:K8"/>
    <mergeCell ref="L8:M8"/>
  </mergeCells>
  <pageMargins left="0.39370078740157477" right="0.39370078740157477" top="0.39370078740157477" bottom="0.39370078740157477" header="0" footer="0"/>
  <pageSetup paperSize="9" fitToHeight="0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9AC99-0373-4E44-A8B5-4719EC891A3C}">
  <sheetPr>
    <outlinePr summaryBelow="0" summaryRight="0"/>
    <pageSetUpPr autoPageBreaks="0" fitToPage="1"/>
  </sheetPr>
  <dimension ref="A1:AA33"/>
  <sheetViews>
    <sheetView topLeftCell="A8" workbookViewId="0">
      <selection activeCell="B12" sqref="B12:B33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1" width="4" style="1" customWidth="1"/>
    <col min="22" max="22" width="6.44140625" style="1" customWidth="1"/>
    <col min="23" max="23" width="8.33203125" style="1" customWidth="1"/>
    <col min="24" max="25" width="8.6640625" style="1" customWidth="1"/>
    <col min="26" max="26" width="7.109375" style="1" customWidth="1"/>
    <col min="27" max="256" width="9.109375" style="1" customWidth="1"/>
    <col min="257" max="16384" width="9.109375" style="1"/>
  </cols>
  <sheetData>
    <row r="1" spans="1:27" ht="11.25" customHeight="1" x14ac:dyDescent="0.2">
      <c r="B1" s="25" t="s">
        <v>70</v>
      </c>
    </row>
    <row r="2" spans="1:27" ht="11.25" customHeight="1" x14ac:dyDescent="0.2"/>
    <row r="3" spans="1:27" ht="11.25" customHeight="1" x14ac:dyDescent="0.2">
      <c r="B3" s="33" t="s">
        <v>304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7" ht="11.25" customHeight="1" x14ac:dyDescent="0.2">
      <c r="B4" s="33" t="s">
        <v>229</v>
      </c>
      <c r="C4" s="33"/>
      <c r="D4" s="33" t="s">
        <v>68</v>
      </c>
      <c r="E4" s="33"/>
      <c r="F4" s="33"/>
      <c r="G4" s="33"/>
      <c r="H4" s="33" t="s">
        <v>305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7" ht="11.25" customHeight="1" x14ac:dyDescent="0.2">
      <c r="B5" s="33" t="s">
        <v>66</v>
      </c>
      <c r="C5" s="33"/>
      <c r="H5" s="33" t="s">
        <v>306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7" ht="11.25" customHeight="1" thickBot="1" x14ac:dyDescent="0.25"/>
    <row r="7" spans="1:27" ht="99.9" customHeight="1" thickBot="1" x14ac:dyDescent="0.25">
      <c r="A7" s="35" t="s">
        <v>64</v>
      </c>
      <c r="B7" s="38" t="s">
        <v>63</v>
      </c>
      <c r="C7" s="38" t="s">
        <v>62</v>
      </c>
      <c r="D7" s="34" t="s">
        <v>204</v>
      </c>
      <c r="E7" s="34"/>
      <c r="F7" s="34" t="s">
        <v>203</v>
      </c>
      <c r="G7" s="34"/>
      <c r="H7" s="34" t="s">
        <v>202</v>
      </c>
      <c r="I7" s="34"/>
      <c r="J7" s="34" t="s">
        <v>201</v>
      </c>
      <c r="K7" s="34"/>
      <c r="L7" s="34" t="s">
        <v>200</v>
      </c>
      <c r="M7" s="34"/>
      <c r="N7" s="34" t="s">
        <v>128</v>
      </c>
      <c r="O7" s="34"/>
      <c r="P7" s="34" t="s">
        <v>199</v>
      </c>
      <c r="Q7" s="34"/>
      <c r="R7" s="34" t="s">
        <v>198</v>
      </c>
      <c r="S7" s="34"/>
      <c r="T7" s="41" t="s">
        <v>197</v>
      </c>
      <c r="U7" s="41"/>
      <c r="V7" s="30" t="s">
        <v>56</v>
      </c>
      <c r="W7" s="31"/>
      <c r="X7" s="24" t="s">
        <v>54</v>
      </c>
      <c r="Y7" s="32" t="s">
        <v>55</v>
      </c>
      <c r="Z7" s="31"/>
      <c r="AA7" s="23" t="s">
        <v>54</v>
      </c>
    </row>
    <row r="8" spans="1:27" ht="75" customHeight="1" x14ac:dyDescent="0.2">
      <c r="A8" s="36"/>
      <c r="B8" s="39"/>
      <c r="C8" s="39"/>
      <c r="D8" s="42" t="s">
        <v>228</v>
      </c>
      <c r="E8" s="42"/>
      <c r="F8" s="42" t="s">
        <v>114</v>
      </c>
      <c r="G8" s="42"/>
      <c r="H8" s="42" t="s">
        <v>195</v>
      </c>
      <c r="I8" s="42"/>
      <c r="J8" s="42" t="s">
        <v>114</v>
      </c>
      <c r="K8" s="42"/>
      <c r="L8" s="42" t="s">
        <v>114</v>
      </c>
      <c r="M8" s="42"/>
      <c r="N8" s="42" t="s">
        <v>115</v>
      </c>
      <c r="O8" s="42"/>
      <c r="P8" s="42" t="s">
        <v>195</v>
      </c>
      <c r="Q8" s="42"/>
      <c r="R8" s="42" t="s">
        <v>194</v>
      </c>
      <c r="S8" s="42"/>
      <c r="T8" s="43" t="s">
        <v>113</v>
      </c>
      <c r="U8" s="43"/>
      <c r="V8" s="2"/>
      <c r="W8" s="2"/>
      <c r="X8" s="2"/>
      <c r="Y8" s="2"/>
      <c r="Z8" s="2"/>
      <c r="AA8" s="2"/>
    </row>
    <row r="9" spans="1:27" ht="11.25" customHeight="1" x14ac:dyDescent="0.2">
      <c r="A9" s="36"/>
      <c r="B9" s="22"/>
      <c r="C9" s="21"/>
      <c r="D9" s="18" t="s">
        <v>48</v>
      </c>
      <c r="E9" s="18" t="s">
        <v>47</v>
      </c>
      <c r="F9" s="18" t="s">
        <v>48</v>
      </c>
      <c r="G9" s="18" t="s">
        <v>47</v>
      </c>
      <c r="H9" s="18" t="s">
        <v>48</v>
      </c>
      <c r="I9" s="18" t="s">
        <v>47</v>
      </c>
      <c r="J9" s="18" t="s">
        <v>48</v>
      </c>
      <c r="K9" s="18" t="s">
        <v>47</v>
      </c>
      <c r="L9" s="18" t="s">
        <v>48</v>
      </c>
      <c r="M9" s="18" t="s">
        <v>47</v>
      </c>
      <c r="N9" s="18" t="s">
        <v>48</v>
      </c>
      <c r="O9" s="18" t="s">
        <v>47</v>
      </c>
      <c r="P9" s="18" t="s">
        <v>48</v>
      </c>
      <c r="Q9" s="18" t="s">
        <v>47</v>
      </c>
      <c r="R9" s="18" t="s">
        <v>48</v>
      </c>
      <c r="S9" s="18" t="s">
        <v>47</v>
      </c>
      <c r="T9" s="18" t="s">
        <v>48</v>
      </c>
      <c r="U9" s="20" t="s">
        <v>47</v>
      </c>
      <c r="V9" s="18" t="s">
        <v>48</v>
      </c>
      <c r="W9" s="19" t="s">
        <v>47</v>
      </c>
      <c r="X9" s="19"/>
      <c r="Y9" s="18" t="s">
        <v>48</v>
      </c>
      <c r="Z9" s="17" t="s">
        <v>47</v>
      </c>
      <c r="AA9" s="2"/>
    </row>
    <row r="10" spans="1:27" ht="11.25" customHeight="1" x14ac:dyDescent="0.2">
      <c r="A10" s="36"/>
      <c r="B10" s="40" t="s">
        <v>46</v>
      </c>
      <c r="C10" s="40"/>
      <c r="D10" s="16" t="s">
        <v>72</v>
      </c>
      <c r="E10" s="16"/>
      <c r="F10" s="16" t="s">
        <v>44</v>
      </c>
      <c r="G10" s="16"/>
      <c r="H10" s="16" t="s">
        <v>44</v>
      </c>
      <c r="I10" s="16"/>
      <c r="J10" s="16" t="s">
        <v>44</v>
      </c>
      <c r="K10" s="16"/>
      <c r="L10" s="16" t="s">
        <v>44</v>
      </c>
      <c r="M10" s="16"/>
      <c r="N10" s="16"/>
      <c r="O10" s="16"/>
      <c r="P10" s="16" t="s">
        <v>44</v>
      </c>
      <c r="Q10" s="16"/>
      <c r="R10" s="16" t="s">
        <v>44</v>
      </c>
      <c r="S10" s="16"/>
      <c r="T10" s="16" t="s">
        <v>72</v>
      </c>
      <c r="U10" s="15"/>
      <c r="V10" s="2"/>
      <c r="W10" s="2"/>
      <c r="X10" s="2"/>
      <c r="Y10" s="2"/>
      <c r="Z10" s="2"/>
      <c r="AA10" s="2"/>
    </row>
    <row r="11" spans="1:27" ht="11.25" customHeight="1" x14ac:dyDescent="0.2">
      <c r="A11" s="37"/>
      <c r="B11" s="40" t="s">
        <v>43</v>
      </c>
      <c r="C11" s="40"/>
      <c r="D11" s="14" t="s">
        <v>41</v>
      </c>
      <c r="E11" s="14"/>
      <c r="F11" s="14" t="s">
        <v>40</v>
      </c>
      <c r="G11" s="14"/>
      <c r="H11" s="14" t="s">
        <v>193</v>
      </c>
      <c r="I11" s="14"/>
      <c r="J11" s="14" t="s">
        <v>40</v>
      </c>
      <c r="K11" s="14"/>
      <c r="L11" s="14" t="s">
        <v>38</v>
      </c>
      <c r="M11" s="14"/>
      <c r="N11" s="14"/>
      <c r="O11" s="14"/>
      <c r="P11" s="14" t="s">
        <v>103</v>
      </c>
      <c r="Q11" s="14"/>
      <c r="R11" s="14" t="s">
        <v>103</v>
      </c>
      <c r="S11" s="14"/>
      <c r="T11" s="14" t="s">
        <v>5</v>
      </c>
      <c r="U11" s="13"/>
      <c r="V11" s="2"/>
      <c r="W11" s="2"/>
      <c r="X11" s="2"/>
      <c r="Y11" s="2"/>
      <c r="Z11" s="2"/>
      <c r="AA11" s="2"/>
    </row>
    <row r="12" spans="1:27" ht="11.25" customHeight="1" x14ac:dyDescent="0.2">
      <c r="A12" s="12" t="s">
        <v>37</v>
      </c>
      <c r="B12" s="11"/>
      <c r="C12" s="10" t="s">
        <v>223</v>
      </c>
      <c r="D12" s="28">
        <v>30</v>
      </c>
      <c r="E12" s="9"/>
      <c r="F12" s="28">
        <v>35</v>
      </c>
      <c r="G12" s="9"/>
      <c r="H12" s="28">
        <v>49</v>
      </c>
      <c r="I12" s="9"/>
      <c r="J12" s="28">
        <v>35</v>
      </c>
      <c r="K12" s="9"/>
      <c r="L12" s="28">
        <v>40</v>
      </c>
      <c r="M12" s="9"/>
      <c r="N12" s="9"/>
      <c r="O12" s="9"/>
      <c r="P12" s="28">
        <v>50</v>
      </c>
      <c r="Q12" s="9"/>
      <c r="R12" s="28">
        <v>45</v>
      </c>
      <c r="S12" s="9"/>
      <c r="T12" s="28">
        <v>20</v>
      </c>
      <c r="U12" s="8"/>
      <c r="V12" s="2">
        <f t="shared" ref="V12:V33" si="0">SUM(T12,R12,P12,L12,J12,H12,F12,D12)</f>
        <v>304</v>
      </c>
      <c r="W12" s="2">
        <f t="shared" ref="W12:W33" si="1">SUM(U12,S12,Q12,O12,M12)</f>
        <v>0</v>
      </c>
      <c r="X12" s="2">
        <f t="shared" ref="X12:X33" si="2">SUM(V12:W12)</f>
        <v>304</v>
      </c>
      <c r="Y12" s="2">
        <f t="shared" ref="Y12:Y33" si="3">AVERAGE(T12,R12,P12,L12,J12,H12,F12,D12)</f>
        <v>38</v>
      </c>
      <c r="Z12" s="2"/>
      <c r="AA12" s="2">
        <f t="shared" ref="AA12:AA33" si="4">AVERAGE(Y12:Z12)</f>
        <v>38</v>
      </c>
    </row>
    <row r="13" spans="1:27" ht="11.25" customHeight="1" x14ac:dyDescent="0.2">
      <c r="A13" s="12" t="s">
        <v>35</v>
      </c>
      <c r="B13" s="11"/>
      <c r="C13" s="10" t="s">
        <v>217</v>
      </c>
      <c r="D13" s="28">
        <v>30</v>
      </c>
      <c r="E13" s="9"/>
      <c r="F13" s="28">
        <v>30</v>
      </c>
      <c r="G13" s="9"/>
      <c r="H13" s="28">
        <v>50</v>
      </c>
      <c r="I13" s="9"/>
      <c r="J13" s="28">
        <v>30</v>
      </c>
      <c r="K13" s="9"/>
      <c r="L13" s="28">
        <v>40</v>
      </c>
      <c r="M13" s="9"/>
      <c r="N13" s="9"/>
      <c r="O13" s="9"/>
      <c r="P13" s="28">
        <v>45</v>
      </c>
      <c r="Q13" s="9"/>
      <c r="R13" s="28">
        <v>42</v>
      </c>
      <c r="S13" s="9"/>
      <c r="T13" s="28">
        <v>25</v>
      </c>
      <c r="U13" s="8"/>
      <c r="V13" s="2">
        <f t="shared" si="0"/>
        <v>292</v>
      </c>
      <c r="W13" s="2">
        <f t="shared" si="1"/>
        <v>0</v>
      </c>
      <c r="X13" s="2">
        <f t="shared" si="2"/>
        <v>292</v>
      </c>
      <c r="Y13" s="2">
        <f t="shared" si="3"/>
        <v>36.5</v>
      </c>
      <c r="Z13" s="2"/>
      <c r="AA13" s="2">
        <f t="shared" si="4"/>
        <v>36.5</v>
      </c>
    </row>
    <row r="14" spans="1:27" ht="11.25" customHeight="1" x14ac:dyDescent="0.2">
      <c r="A14" s="12" t="s">
        <v>33</v>
      </c>
      <c r="B14" s="11"/>
      <c r="C14" s="10" t="s">
        <v>212</v>
      </c>
      <c r="D14" s="28">
        <v>25</v>
      </c>
      <c r="E14" s="9"/>
      <c r="F14" s="28">
        <v>35</v>
      </c>
      <c r="G14" s="9"/>
      <c r="H14" s="28">
        <v>30</v>
      </c>
      <c r="I14" s="9"/>
      <c r="J14" s="28">
        <v>35</v>
      </c>
      <c r="K14" s="9"/>
      <c r="L14" s="28">
        <v>40</v>
      </c>
      <c r="M14" s="9"/>
      <c r="N14" s="9"/>
      <c r="O14" s="9"/>
      <c r="P14" s="28">
        <v>50</v>
      </c>
      <c r="Q14" s="9"/>
      <c r="R14" s="28">
        <v>45</v>
      </c>
      <c r="S14" s="9"/>
      <c r="T14" s="28">
        <v>25</v>
      </c>
      <c r="U14" s="8"/>
      <c r="V14" s="2">
        <f t="shared" si="0"/>
        <v>285</v>
      </c>
      <c r="W14" s="2">
        <f t="shared" si="1"/>
        <v>0</v>
      </c>
      <c r="X14" s="2">
        <f t="shared" si="2"/>
        <v>285</v>
      </c>
      <c r="Y14" s="2">
        <f t="shared" si="3"/>
        <v>35.625</v>
      </c>
      <c r="Z14" s="2"/>
      <c r="AA14" s="2">
        <f t="shared" si="4"/>
        <v>35.625</v>
      </c>
    </row>
    <row r="15" spans="1:27" ht="11.25" customHeight="1" x14ac:dyDescent="0.2">
      <c r="A15" s="12" t="s">
        <v>31</v>
      </c>
      <c r="B15" s="11"/>
      <c r="C15" s="10" t="s">
        <v>221</v>
      </c>
      <c r="D15" s="28">
        <v>30</v>
      </c>
      <c r="E15" s="9"/>
      <c r="F15" s="28">
        <v>30</v>
      </c>
      <c r="G15" s="9"/>
      <c r="H15" s="28">
        <v>50</v>
      </c>
      <c r="I15" s="9"/>
      <c r="J15" s="28">
        <v>30</v>
      </c>
      <c r="K15" s="9"/>
      <c r="L15" s="28">
        <v>40</v>
      </c>
      <c r="M15" s="9"/>
      <c r="N15" s="9"/>
      <c r="O15" s="9"/>
      <c r="P15" s="28">
        <v>40</v>
      </c>
      <c r="Q15" s="9"/>
      <c r="R15" s="28">
        <v>40</v>
      </c>
      <c r="S15" s="9"/>
      <c r="T15" s="28">
        <v>20</v>
      </c>
      <c r="U15" s="8"/>
      <c r="V15" s="2">
        <f t="shared" si="0"/>
        <v>280</v>
      </c>
      <c r="W15" s="2">
        <f t="shared" si="1"/>
        <v>0</v>
      </c>
      <c r="X15" s="2">
        <f t="shared" si="2"/>
        <v>280</v>
      </c>
      <c r="Y15" s="2">
        <f t="shared" si="3"/>
        <v>35</v>
      </c>
      <c r="Z15" s="2"/>
      <c r="AA15" s="2">
        <f t="shared" si="4"/>
        <v>35</v>
      </c>
    </row>
    <row r="16" spans="1:27" ht="11.25" customHeight="1" x14ac:dyDescent="0.2">
      <c r="A16" s="12" t="s">
        <v>29</v>
      </c>
      <c r="B16" s="11"/>
      <c r="C16" s="10" t="s">
        <v>208</v>
      </c>
      <c r="D16" s="28">
        <v>25</v>
      </c>
      <c r="E16" s="9"/>
      <c r="F16" s="28">
        <v>30</v>
      </c>
      <c r="G16" s="9"/>
      <c r="H16" s="28">
        <v>49</v>
      </c>
      <c r="I16" s="9"/>
      <c r="J16" s="28">
        <v>30</v>
      </c>
      <c r="K16" s="9"/>
      <c r="L16" s="28">
        <v>40</v>
      </c>
      <c r="M16" s="9"/>
      <c r="N16" s="9"/>
      <c r="O16" s="9"/>
      <c r="P16" s="28">
        <v>40</v>
      </c>
      <c r="Q16" s="9"/>
      <c r="R16" s="28">
        <v>40</v>
      </c>
      <c r="S16" s="9"/>
      <c r="T16" s="28">
        <v>20</v>
      </c>
      <c r="U16" s="8"/>
      <c r="V16" s="2">
        <f t="shared" si="0"/>
        <v>274</v>
      </c>
      <c r="W16" s="2">
        <f t="shared" si="1"/>
        <v>0</v>
      </c>
      <c r="X16" s="2">
        <f t="shared" si="2"/>
        <v>274</v>
      </c>
      <c r="Y16" s="2">
        <f t="shared" si="3"/>
        <v>34.25</v>
      </c>
      <c r="Z16" s="2"/>
      <c r="AA16" s="2">
        <f t="shared" si="4"/>
        <v>34.25</v>
      </c>
    </row>
    <row r="17" spans="1:27" ht="11.25" customHeight="1" x14ac:dyDescent="0.2">
      <c r="A17" s="12" t="s">
        <v>27</v>
      </c>
      <c r="B17" s="11"/>
      <c r="C17" s="10" t="s">
        <v>209</v>
      </c>
      <c r="D17" s="28">
        <v>25</v>
      </c>
      <c r="E17" s="9"/>
      <c r="F17" s="28">
        <v>30</v>
      </c>
      <c r="G17" s="9"/>
      <c r="H17" s="28">
        <v>35</v>
      </c>
      <c r="I17" s="9"/>
      <c r="J17" s="28">
        <v>30</v>
      </c>
      <c r="K17" s="9"/>
      <c r="L17" s="28">
        <v>40</v>
      </c>
      <c r="M17" s="9"/>
      <c r="N17" s="9"/>
      <c r="O17" s="9"/>
      <c r="P17" s="28">
        <v>40</v>
      </c>
      <c r="Q17" s="9"/>
      <c r="R17" s="28">
        <v>40</v>
      </c>
      <c r="S17" s="9"/>
      <c r="T17" s="28">
        <v>28</v>
      </c>
      <c r="U17" s="8"/>
      <c r="V17" s="2">
        <f t="shared" si="0"/>
        <v>268</v>
      </c>
      <c r="W17" s="2">
        <f t="shared" si="1"/>
        <v>0</v>
      </c>
      <c r="X17" s="2">
        <f t="shared" si="2"/>
        <v>268</v>
      </c>
      <c r="Y17" s="2">
        <f t="shared" si="3"/>
        <v>33.5</v>
      </c>
      <c r="Z17" s="2"/>
      <c r="AA17" s="2">
        <f t="shared" si="4"/>
        <v>33.5</v>
      </c>
    </row>
    <row r="18" spans="1:27" ht="11.25" customHeight="1" x14ac:dyDescent="0.2">
      <c r="A18" s="12" t="s">
        <v>25</v>
      </c>
      <c r="B18" s="11"/>
      <c r="C18" s="10" t="s">
        <v>207</v>
      </c>
      <c r="D18" s="28">
        <v>30</v>
      </c>
      <c r="E18" s="9"/>
      <c r="F18" s="28">
        <v>30</v>
      </c>
      <c r="G18" s="9"/>
      <c r="H18" s="28">
        <v>44</v>
      </c>
      <c r="I18" s="9"/>
      <c r="J18" s="28">
        <v>30</v>
      </c>
      <c r="K18" s="9"/>
      <c r="L18" s="28">
        <v>40</v>
      </c>
      <c r="M18" s="9"/>
      <c r="N18" s="9"/>
      <c r="O18" s="9"/>
      <c r="P18" s="28">
        <v>35</v>
      </c>
      <c r="Q18" s="9"/>
      <c r="R18" s="28">
        <v>40</v>
      </c>
      <c r="S18" s="9"/>
      <c r="T18" s="28">
        <v>15</v>
      </c>
      <c r="U18" s="8"/>
      <c r="V18" s="2">
        <f t="shared" si="0"/>
        <v>264</v>
      </c>
      <c r="W18" s="2">
        <f t="shared" si="1"/>
        <v>0</v>
      </c>
      <c r="X18" s="2">
        <f t="shared" si="2"/>
        <v>264</v>
      </c>
      <c r="Y18" s="2">
        <f t="shared" si="3"/>
        <v>33</v>
      </c>
      <c r="Z18" s="2"/>
      <c r="AA18" s="2">
        <f t="shared" si="4"/>
        <v>33</v>
      </c>
    </row>
    <row r="19" spans="1:27" ht="11.25" customHeight="1" x14ac:dyDescent="0.2">
      <c r="A19" s="12" t="s">
        <v>23</v>
      </c>
      <c r="B19" s="11"/>
      <c r="C19" s="10" t="s">
        <v>227</v>
      </c>
      <c r="D19" s="28">
        <v>30</v>
      </c>
      <c r="E19" s="9"/>
      <c r="F19" s="28">
        <v>35</v>
      </c>
      <c r="G19" s="9"/>
      <c r="H19" s="28">
        <v>35</v>
      </c>
      <c r="I19" s="9"/>
      <c r="J19" s="28">
        <v>35</v>
      </c>
      <c r="K19" s="9"/>
      <c r="L19" s="28">
        <v>35</v>
      </c>
      <c r="M19" s="9"/>
      <c r="N19" s="9"/>
      <c r="O19" s="9"/>
      <c r="P19" s="28">
        <v>50</v>
      </c>
      <c r="Q19" s="9"/>
      <c r="R19" s="28">
        <v>30</v>
      </c>
      <c r="S19" s="9"/>
      <c r="T19" s="28">
        <v>13</v>
      </c>
      <c r="U19" s="8"/>
      <c r="V19" s="2">
        <f t="shared" si="0"/>
        <v>263</v>
      </c>
      <c r="W19" s="2">
        <f t="shared" si="1"/>
        <v>0</v>
      </c>
      <c r="X19" s="2">
        <f t="shared" si="2"/>
        <v>263</v>
      </c>
      <c r="Y19" s="2">
        <f t="shared" si="3"/>
        <v>32.875</v>
      </c>
      <c r="Z19" s="2"/>
      <c r="AA19" s="2">
        <f t="shared" si="4"/>
        <v>32.875</v>
      </c>
    </row>
    <row r="20" spans="1:27" ht="11.25" customHeight="1" x14ac:dyDescent="0.2">
      <c r="A20" s="12" t="s">
        <v>21</v>
      </c>
      <c r="B20" s="11"/>
      <c r="C20" s="10" t="s">
        <v>213</v>
      </c>
      <c r="D20" s="28">
        <v>25</v>
      </c>
      <c r="E20" s="9"/>
      <c r="F20" s="28">
        <v>35</v>
      </c>
      <c r="G20" s="9"/>
      <c r="H20" s="28">
        <v>35</v>
      </c>
      <c r="I20" s="9"/>
      <c r="J20" s="28">
        <v>35</v>
      </c>
      <c r="K20" s="9"/>
      <c r="L20" s="28">
        <v>40</v>
      </c>
      <c r="M20" s="9"/>
      <c r="N20" s="9"/>
      <c r="O20" s="9"/>
      <c r="P20" s="28">
        <v>30</v>
      </c>
      <c r="Q20" s="9"/>
      <c r="R20" s="28">
        <v>40</v>
      </c>
      <c r="S20" s="9"/>
      <c r="T20" s="28">
        <v>13</v>
      </c>
      <c r="U20" s="8"/>
      <c r="V20" s="2">
        <f t="shared" si="0"/>
        <v>253</v>
      </c>
      <c r="W20" s="2">
        <f t="shared" si="1"/>
        <v>0</v>
      </c>
      <c r="X20" s="2">
        <f t="shared" si="2"/>
        <v>253</v>
      </c>
      <c r="Y20" s="2">
        <f t="shared" si="3"/>
        <v>31.625</v>
      </c>
      <c r="Z20" s="2"/>
      <c r="AA20" s="2">
        <f t="shared" si="4"/>
        <v>31.625</v>
      </c>
    </row>
    <row r="21" spans="1:27" ht="11.25" customHeight="1" x14ac:dyDescent="0.2">
      <c r="A21" s="12" t="s">
        <v>19</v>
      </c>
      <c r="B21" s="11"/>
      <c r="C21" s="10" t="s">
        <v>210</v>
      </c>
      <c r="D21" s="28">
        <v>30</v>
      </c>
      <c r="E21" s="9"/>
      <c r="F21" s="28">
        <v>20</v>
      </c>
      <c r="G21" s="9"/>
      <c r="H21" s="28">
        <v>49</v>
      </c>
      <c r="I21" s="9"/>
      <c r="J21" s="28">
        <v>20</v>
      </c>
      <c r="K21" s="9"/>
      <c r="L21" s="28">
        <v>30</v>
      </c>
      <c r="M21" s="9"/>
      <c r="N21" s="9"/>
      <c r="O21" s="9"/>
      <c r="P21" s="28">
        <v>40</v>
      </c>
      <c r="Q21" s="9"/>
      <c r="R21" s="28">
        <v>40</v>
      </c>
      <c r="S21" s="9"/>
      <c r="T21" s="28">
        <v>20</v>
      </c>
      <c r="U21" s="8"/>
      <c r="V21" s="2">
        <f t="shared" si="0"/>
        <v>249</v>
      </c>
      <c r="W21" s="2">
        <f t="shared" si="1"/>
        <v>0</v>
      </c>
      <c r="X21" s="2">
        <f t="shared" si="2"/>
        <v>249</v>
      </c>
      <c r="Y21" s="2">
        <f t="shared" si="3"/>
        <v>31.125</v>
      </c>
      <c r="Z21" s="2"/>
      <c r="AA21" s="2">
        <f t="shared" si="4"/>
        <v>31.125</v>
      </c>
    </row>
    <row r="22" spans="1:27" ht="11.25" customHeight="1" x14ac:dyDescent="0.2">
      <c r="A22" s="12" t="s">
        <v>17</v>
      </c>
      <c r="B22" s="11"/>
      <c r="C22" s="10" t="s">
        <v>224</v>
      </c>
      <c r="D22" s="28">
        <v>25</v>
      </c>
      <c r="E22" s="9"/>
      <c r="F22" s="28">
        <v>25</v>
      </c>
      <c r="G22" s="9"/>
      <c r="H22" s="28">
        <v>50</v>
      </c>
      <c r="I22" s="9"/>
      <c r="J22" s="28">
        <v>25</v>
      </c>
      <c r="K22" s="9"/>
      <c r="L22" s="28">
        <v>30</v>
      </c>
      <c r="M22" s="9"/>
      <c r="N22" s="9"/>
      <c r="O22" s="9"/>
      <c r="P22" s="28">
        <v>40</v>
      </c>
      <c r="Q22" s="9"/>
      <c r="R22" s="28">
        <v>35</v>
      </c>
      <c r="S22" s="9"/>
      <c r="T22" s="28">
        <v>15</v>
      </c>
      <c r="U22" s="8"/>
      <c r="V22" s="2">
        <f t="shared" si="0"/>
        <v>245</v>
      </c>
      <c r="W22" s="2">
        <f t="shared" si="1"/>
        <v>0</v>
      </c>
      <c r="X22" s="2">
        <f t="shared" si="2"/>
        <v>245</v>
      </c>
      <c r="Y22" s="2">
        <f t="shared" si="3"/>
        <v>30.625</v>
      </c>
      <c r="Z22" s="2"/>
      <c r="AA22" s="2">
        <f t="shared" si="4"/>
        <v>30.625</v>
      </c>
    </row>
    <row r="23" spans="1:27" ht="11.25" customHeight="1" x14ac:dyDescent="0.2">
      <c r="A23" s="12" t="s">
        <v>15</v>
      </c>
      <c r="B23" s="11"/>
      <c r="C23" s="10" t="s">
        <v>216</v>
      </c>
      <c r="D23" s="28">
        <v>30</v>
      </c>
      <c r="E23" s="9"/>
      <c r="F23" s="28">
        <v>30</v>
      </c>
      <c r="G23" s="9"/>
      <c r="H23" s="28">
        <v>34</v>
      </c>
      <c r="I23" s="9"/>
      <c r="J23" s="28">
        <v>30</v>
      </c>
      <c r="K23" s="9"/>
      <c r="L23" s="28">
        <v>40</v>
      </c>
      <c r="M23" s="9"/>
      <c r="N23" s="9"/>
      <c r="O23" s="9"/>
      <c r="P23" s="28">
        <v>20</v>
      </c>
      <c r="Q23" s="9"/>
      <c r="R23" s="28">
        <v>40</v>
      </c>
      <c r="S23" s="9"/>
      <c r="T23" s="28">
        <v>20</v>
      </c>
      <c r="U23" s="8"/>
      <c r="V23" s="2">
        <f t="shared" si="0"/>
        <v>244</v>
      </c>
      <c r="W23" s="2">
        <f t="shared" si="1"/>
        <v>0</v>
      </c>
      <c r="X23" s="2">
        <f t="shared" si="2"/>
        <v>244</v>
      </c>
      <c r="Y23" s="2">
        <f t="shared" si="3"/>
        <v>30.5</v>
      </c>
      <c r="Z23" s="2"/>
      <c r="AA23" s="2">
        <f t="shared" si="4"/>
        <v>30.5</v>
      </c>
    </row>
    <row r="24" spans="1:27" ht="11.25" customHeight="1" x14ac:dyDescent="0.2">
      <c r="A24" s="12" t="s">
        <v>13</v>
      </c>
      <c r="B24" s="11"/>
      <c r="C24" s="10" t="s">
        <v>226</v>
      </c>
      <c r="D24" s="28">
        <v>30</v>
      </c>
      <c r="E24" s="9"/>
      <c r="F24" s="28">
        <v>20</v>
      </c>
      <c r="G24" s="9"/>
      <c r="H24" s="28">
        <v>48</v>
      </c>
      <c r="I24" s="9"/>
      <c r="J24" s="28">
        <v>20</v>
      </c>
      <c r="K24" s="9"/>
      <c r="L24" s="28">
        <v>30</v>
      </c>
      <c r="M24" s="9"/>
      <c r="N24" s="9"/>
      <c r="O24" s="9"/>
      <c r="P24" s="28">
        <v>50</v>
      </c>
      <c r="Q24" s="9"/>
      <c r="R24" s="28">
        <v>30</v>
      </c>
      <c r="S24" s="9"/>
      <c r="T24" s="28">
        <v>14</v>
      </c>
      <c r="U24" s="8"/>
      <c r="V24" s="2">
        <f t="shared" si="0"/>
        <v>242</v>
      </c>
      <c r="W24" s="2">
        <f t="shared" si="1"/>
        <v>0</v>
      </c>
      <c r="X24" s="2">
        <f t="shared" si="2"/>
        <v>242</v>
      </c>
      <c r="Y24" s="2">
        <f t="shared" si="3"/>
        <v>30.25</v>
      </c>
      <c r="Z24" s="2"/>
      <c r="AA24" s="2">
        <f t="shared" si="4"/>
        <v>30.25</v>
      </c>
    </row>
    <row r="25" spans="1:27" ht="11.25" customHeight="1" x14ac:dyDescent="0.2">
      <c r="A25" s="12" t="s">
        <v>11</v>
      </c>
      <c r="B25" s="11"/>
      <c r="C25" s="10" t="s">
        <v>220</v>
      </c>
      <c r="D25" s="28">
        <v>25</v>
      </c>
      <c r="E25" s="9"/>
      <c r="F25" s="28">
        <v>30</v>
      </c>
      <c r="G25" s="9"/>
      <c r="H25" s="28">
        <v>10</v>
      </c>
      <c r="I25" s="9"/>
      <c r="J25" s="28">
        <v>30</v>
      </c>
      <c r="K25" s="9"/>
      <c r="L25" s="28">
        <v>40</v>
      </c>
      <c r="M25" s="9"/>
      <c r="N25" s="9"/>
      <c r="O25" s="9"/>
      <c r="P25" s="28">
        <v>35</v>
      </c>
      <c r="Q25" s="9"/>
      <c r="R25" s="28">
        <v>42</v>
      </c>
      <c r="S25" s="9"/>
      <c r="T25" s="28">
        <v>30</v>
      </c>
      <c r="U25" s="8"/>
      <c r="V25" s="2">
        <f t="shared" si="0"/>
        <v>242</v>
      </c>
      <c r="W25" s="2">
        <f t="shared" si="1"/>
        <v>0</v>
      </c>
      <c r="X25" s="2">
        <f t="shared" si="2"/>
        <v>242</v>
      </c>
      <c r="Y25" s="2">
        <f t="shared" si="3"/>
        <v>30.25</v>
      </c>
      <c r="Z25" s="2"/>
      <c r="AA25" s="2">
        <f t="shared" si="4"/>
        <v>30.25</v>
      </c>
    </row>
    <row r="26" spans="1:27" ht="11.25" customHeight="1" x14ac:dyDescent="0.2">
      <c r="A26" s="12" t="s">
        <v>9</v>
      </c>
      <c r="B26" s="11"/>
      <c r="C26" s="10" t="s">
        <v>222</v>
      </c>
      <c r="D26" s="28">
        <v>30</v>
      </c>
      <c r="E26" s="9"/>
      <c r="F26" s="28">
        <v>25</v>
      </c>
      <c r="G26" s="9"/>
      <c r="H26" s="28">
        <v>24</v>
      </c>
      <c r="I26" s="9"/>
      <c r="J26" s="28">
        <v>25</v>
      </c>
      <c r="K26" s="9"/>
      <c r="L26" s="28">
        <v>35</v>
      </c>
      <c r="M26" s="9"/>
      <c r="N26" s="9"/>
      <c r="O26" s="9"/>
      <c r="P26" s="28">
        <v>40</v>
      </c>
      <c r="Q26" s="9"/>
      <c r="R26" s="28">
        <v>40</v>
      </c>
      <c r="S26" s="9"/>
      <c r="T26" s="28">
        <v>18</v>
      </c>
      <c r="U26" s="8"/>
      <c r="V26" s="2">
        <f t="shared" si="0"/>
        <v>237</v>
      </c>
      <c r="W26" s="2">
        <f t="shared" si="1"/>
        <v>0</v>
      </c>
      <c r="X26" s="2">
        <f t="shared" si="2"/>
        <v>237</v>
      </c>
      <c r="Y26" s="2">
        <f t="shared" si="3"/>
        <v>29.625</v>
      </c>
      <c r="Z26" s="2"/>
      <c r="AA26" s="2">
        <f t="shared" si="4"/>
        <v>29.625</v>
      </c>
    </row>
    <row r="27" spans="1:27" ht="11.25" customHeight="1" x14ac:dyDescent="0.2">
      <c r="A27" s="12" t="s">
        <v>7</v>
      </c>
      <c r="B27" s="11"/>
      <c r="C27" s="10" t="s">
        <v>219</v>
      </c>
      <c r="D27" s="28">
        <v>25</v>
      </c>
      <c r="E27" s="9"/>
      <c r="F27" s="28">
        <v>30</v>
      </c>
      <c r="G27" s="9"/>
      <c r="H27" s="28">
        <v>13</v>
      </c>
      <c r="I27" s="9"/>
      <c r="J27" s="28">
        <v>30</v>
      </c>
      <c r="K27" s="9"/>
      <c r="L27" s="28">
        <v>40</v>
      </c>
      <c r="M27" s="9"/>
      <c r="N27" s="9"/>
      <c r="O27" s="9"/>
      <c r="P27" s="28">
        <v>45</v>
      </c>
      <c r="Q27" s="9"/>
      <c r="R27" s="28">
        <v>38</v>
      </c>
      <c r="S27" s="9"/>
      <c r="T27" s="28">
        <v>9</v>
      </c>
      <c r="U27" s="8"/>
      <c r="V27" s="2">
        <f t="shared" si="0"/>
        <v>230</v>
      </c>
      <c r="W27" s="2">
        <f t="shared" si="1"/>
        <v>0</v>
      </c>
      <c r="X27" s="2">
        <f t="shared" si="2"/>
        <v>230</v>
      </c>
      <c r="Y27" s="2">
        <f t="shared" si="3"/>
        <v>28.75</v>
      </c>
      <c r="Z27" s="2"/>
      <c r="AA27" s="2">
        <f t="shared" si="4"/>
        <v>28.75</v>
      </c>
    </row>
    <row r="28" spans="1:27" ht="11.25" customHeight="1" x14ac:dyDescent="0.2">
      <c r="A28" s="12" t="s">
        <v>5</v>
      </c>
      <c r="B28" s="11"/>
      <c r="C28" s="10" t="s">
        <v>211</v>
      </c>
      <c r="D28" s="28">
        <v>30</v>
      </c>
      <c r="E28" s="9"/>
      <c r="F28" s="28">
        <v>20</v>
      </c>
      <c r="G28" s="9"/>
      <c r="H28" s="28">
        <v>18</v>
      </c>
      <c r="I28" s="9"/>
      <c r="J28" s="28">
        <v>20</v>
      </c>
      <c r="K28" s="9"/>
      <c r="L28" s="28">
        <v>30</v>
      </c>
      <c r="M28" s="9"/>
      <c r="N28" s="9"/>
      <c r="O28" s="9"/>
      <c r="P28" s="28">
        <v>45</v>
      </c>
      <c r="Q28" s="9"/>
      <c r="R28" s="28">
        <v>40</v>
      </c>
      <c r="S28" s="9"/>
      <c r="T28" s="28">
        <v>20</v>
      </c>
      <c r="U28" s="8"/>
      <c r="V28" s="2">
        <f t="shared" si="0"/>
        <v>223</v>
      </c>
      <c r="W28" s="2">
        <f t="shared" si="1"/>
        <v>0</v>
      </c>
      <c r="X28" s="2">
        <f t="shared" si="2"/>
        <v>223</v>
      </c>
      <c r="Y28" s="2">
        <f t="shared" si="3"/>
        <v>27.875</v>
      </c>
      <c r="Z28" s="2"/>
      <c r="AA28" s="2">
        <f t="shared" si="4"/>
        <v>27.875</v>
      </c>
    </row>
    <row r="29" spans="1:27" ht="11.25" customHeight="1" x14ac:dyDescent="0.2">
      <c r="A29" s="12" t="s">
        <v>3</v>
      </c>
      <c r="B29" s="11"/>
      <c r="C29" s="10" t="s">
        <v>225</v>
      </c>
      <c r="D29" s="28">
        <v>25</v>
      </c>
      <c r="E29" s="9"/>
      <c r="F29" s="28">
        <v>20</v>
      </c>
      <c r="G29" s="9"/>
      <c r="H29" s="28">
        <v>49</v>
      </c>
      <c r="I29" s="9"/>
      <c r="J29" s="28">
        <v>20</v>
      </c>
      <c r="K29" s="9"/>
      <c r="L29" s="28">
        <v>30</v>
      </c>
      <c r="M29" s="9"/>
      <c r="N29" s="9"/>
      <c r="O29" s="9"/>
      <c r="P29" s="28">
        <v>30</v>
      </c>
      <c r="Q29" s="9"/>
      <c r="R29" s="28">
        <v>35</v>
      </c>
      <c r="S29" s="9"/>
      <c r="T29" s="28">
        <v>10</v>
      </c>
      <c r="U29" s="8"/>
      <c r="V29" s="2">
        <f t="shared" si="0"/>
        <v>219</v>
      </c>
      <c r="W29" s="2">
        <f t="shared" si="1"/>
        <v>0</v>
      </c>
      <c r="X29" s="2">
        <f t="shared" si="2"/>
        <v>219</v>
      </c>
      <c r="Y29" s="2">
        <f t="shared" si="3"/>
        <v>27.375</v>
      </c>
      <c r="Z29" s="2"/>
      <c r="AA29" s="2">
        <f t="shared" si="4"/>
        <v>27.375</v>
      </c>
    </row>
    <row r="30" spans="1:27" ht="11.25" customHeight="1" x14ac:dyDescent="0.2">
      <c r="A30" s="12" t="s">
        <v>1</v>
      </c>
      <c r="B30" s="11"/>
      <c r="C30" s="10" t="s">
        <v>215</v>
      </c>
      <c r="D30" s="28">
        <v>30</v>
      </c>
      <c r="E30" s="9"/>
      <c r="F30" s="28">
        <v>15</v>
      </c>
      <c r="G30" s="9"/>
      <c r="H30" s="28">
        <v>35</v>
      </c>
      <c r="I30" s="9"/>
      <c r="J30" s="28">
        <v>15</v>
      </c>
      <c r="K30" s="9"/>
      <c r="L30" s="28">
        <v>30</v>
      </c>
      <c r="M30" s="9"/>
      <c r="N30" s="9"/>
      <c r="O30" s="9"/>
      <c r="P30" s="28">
        <v>40</v>
      </c>
      <c r="Q30" s="9"/>
      <c r="R30" s="28">
        <v>30</v>
      </c>
      <c r="S30" s="9"/>
      <c r="T30" s="28">
        <v>10</v>
      </c>
      <c r="U30" s="8"/>
      <c r="V30" s="2">
        <f t="shared" si="0"/>
        <v>205</v>
      </c>
      <c r="W30" s="2">
        <f t="shared" si="1"/>
        <v>0</v>
      </c>
      <c r="X30" s="2">
        <f t="shared" si="2"/>
        <v>205</v>
      </c>
      <c r="Y30" s="2">
        <f t="shared" si="3"/>
        <v>25.625</v>
      </c>
      <c r="Z30" s="2"/>
      <c r="AA30" s="2">
        <f t="shared" si="4"/>
        <v>25.625</v>
      </c>
    </row>
    <row r="31" spans="1:27" ht="11.25" customHeight="1" x14ac:dyDescent="0.2">
      <c r="A31" s="12" t="s">
        <v>73</v>
      </c>
      <c r="B31" s="11"/>
      <c r="C31" s="10" t="s">
        <v>218</v>
      </c>
      <c r="D31" s="28">
        <v>25</v>
      </c>
      <c r="E31" s="9"/>
      <c r="F31" s="28">
        <v>15</v>
      </c>
      <c r="G31" s="9"/>
      <c r="H31" s="28">
        <v>39</v>
      </c>
      <c r="I31" s="9"/>
      <c r="J31" s="28">
        <v>15</v>
      </c>
      <c r="K31" s="9"/>
      <c r="L31" s="28">
        <v>30</v>
      </c>
      <c r="M31" s="9"/>
      <c r="N31" s="9"/>
      <c r="O31" s="9"/>
      <c r="P31" s="28">
        <v>30</v>
      </c>
      <c r="Q31" s="9"/>
      <c r="R31" s="28">
        <v>35</v>
      </c>
      <c r="S31" s="9"/>
      <c r="T31" s="28">
        <v>10</v>
      </c>
      <c r="U31" s="8"/>
      <c r="V31" s="2">
        <f t="shared" si="0"/>
        <v>199</v>
      </c>
      <c r="W31" s="2">
        <f t="shared" si="1"/>
        <v>0</v>
      </c>
      <c r="X31" s="2">
        <f t="shared" si="2"/>
        <v>199</v>
      </c>
      <c r="Y31" s="2">
        <f t="shared" si="3"/>
        <v>24.875</v>
      </c>
      <c r="Z31" s="2"/>
      <c r="AA31" s="2">
        <f t="shared" si="4"/>
        <v>24.875</v>
      </c>
    </row>
    <row r="32" spans="1:27" ht="11.25" customHeight="1" x14ac:dyDescent="0.2">
      <c r="A32" s="12" t="s">
        <v>87</v>
      </c>
      <c r="B32" s="11"/>
      <c r="C32" s="10" t="s">
        <v>206</v>
      </c>
      <c r="D32" s="28">
        <v>25</v>
      </c>
      <c r="E32" s="9"/>
      <c r="F32" s="28">
        <v>15</v>
      </c>
      <c r="G32" s="9"/>
      <c r="H32" s="28">
        <v>34</v>
      </c>
      <c r="I32" s="9"/>
      <c r="J32" s="28">
        <v>15</v>
      </c>
      <c r="K32" s="9"/>
      <c r="L32" s="28">
        <v>30</v>
      </c>
      <c r="M32" s="9"/>
      <c r="N32" s="9"/>
      <c r="O32" s="9"/>
      <c r="P32" s="28">
        <v>10</v>
      </c>
      <c r="Q32" s="9"/>
      <c r="R32" s="28">
        <v>25</v>
      </c>
      <c r="S32" s="9"/>
      <c r="T32" s="28">
        <v>15</v>
      </c>
      <c r="U32" s="26"/>
      <c r="V32" s="2">
        <f t="shared" si="0"/>
        <v>169</v>
      </c>
      <c r="W32" s="2">
        <f t="shared" si="1"/>
        <v>0</v>
      </c>
      <c r="X32" s="2">
        <f t="shared" si="2"/>
        <v>169</v>
      </c>
      <c r="Y32" s="2">
        <f t="shared" si="3"/>
        <v>21.125</v>
      </c>
      <c r="Z32" s="2"/>
      <c r="AA32" s="2">
        <f t="shared" si="4"/>
        <v>21.125</v>
      </c>
    </row>
    <row r="33" spans="1:27" ht="11.25" customHeight="1" thickBot="1" x14ac:dyDescent="0.25">
      <c r="A33" s="7" t="s">
        <v>85</v>
      </c>
      <c r="B33" s="6"/>
      <c r="C33" s="5" t="s">
        <v>214</v>
      </c>
      <c r="D33" s="29">
        <v>15</v>
      </c>
      <c r="E33" s="4"/>
      <c r="F33" s="29">
        <v>15</v>
      </c>
      <c r="G33" s="4"/>
      <c r="H33" s="29">
        <v>14</v>
      </c>
      <c r="I33" s="4"/>
      <c r="J33" s="29">
        <v>15</v>
      </c>
      <c r="K33" s="4"/>
      <c r="L33" s="29">
        <v>30</v>
      </c>
      <c r="M33" s="4"/>
      <c r="N33" s="4"/>
      <c r="O33" s="4"/>
      <c r="P33" s="29">
        <v>10</v>
      </c>
      <c r="Q33" s="4"/>
      <c r="R33" s="29">
        <v>30</v>
      </c>
      <c r="S33" s="4"/>
      <c r="T33" s="29">
        <v>0</v>
      </c>
      <c r="U33" s="27"/>
      <c r="V33" s="2">
        <f t="shared" si="0"/>
        <v>129</v>
      </c>
      <c r="W33" s="2">
        <f t="shared" si="1"/>
        <v>0</v>
      </c>
      <c r="X33" s="2">
        <f t="shared" si="2"/>
        <v>129</v>
      </c>
      <c r="Y33" s="2">
        <f t="shared" si="3"/>
        <v>16.125</v>
      </c>
      <c r="Z33" s="2"/>
      <c r="AA33" s="2">
        <f t="shared" si="4"/>
        <v>16.125</v>
      </c>
    </row>
  </sheetData>
  <sortState xmlns:xlrd2="http://schemas.microsoft.com/office/spreadsheetml/2017/richdata2" ref="B12:AA33">
    <sortCondition descending="1" ref="V12:V33"/>
  </sortState>
  <mergeCells count="31">
    <mergeCell ref="Y7:Z7"/>
    <mergeCell ref="V7:W7"/>
    <mergeCell ref="B3:T3"/>
    <mergeCell ref="B4:C4"/>
    <mergeCell ref="D4:G4"/>
    <mergeCell ref="H4:T4"/>
    <mergeCell ref="B5:C5"/>
    <mergeCell ref="H5:T5"/>
    <mergeCell ref="H7:I7"/>
    <mergeCell ref="P7:Q7"/>
    <mergeCell ref="R7:S7"/>
    <mergeCell ref="T7:U7"/>
    <mergeCell ref="J7:K7"/>
    <mergeCell ref="L7:M7"/>
    <mergeCell ref="N7:O7"/>
    <mergeCell ref="A7:A11"/>
    <mergeCell ref="B7:B8"/>
    <mergeCell ref="C7:C8"/>
    <mergeCell ref="D7:E7"/>
    <mergeCell ref="F7:G7"/>
    <mergeCell ref="D8:E8"/>
    <mergeCell ref="F8:G8"/>
    <mergeCell ref="T8:U8"/>
    <mergeCell ref="B11:C11"/>
    <mergeCell ref="H8:I8"/>
    <mergeCell ref="B10:C10"/>
    <mergeCell ref="J8:K8"/>
    <mergeCell ref="L8:M8"/>
    <mergeCell ref="N8:O8"/>
    <mergeCell ref="P8:Q8"/>
    <mergeCell ref="R8:S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FD6E2-2F97-41D6-9C57-3E5F082B4531}">
  <sheetPr>
    <outlinePr summaryBelow="0" summaryRight="0"/>
    <pageSetUpPr autoPageBreaks="0" fitToPage="1"/>
  </sheetPr>
  <dimension ref="A1:AA29"/>
  <sheetViews>
    <sheetView tabSelected="1" topLeftCell="A7" workbookViewId="0">
      <selection activeCell="B12" sqref="B12:B29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1" width="4" style="1" customWidth="1"/>
    <col min="22" max="22" width="7.6640625" style="1" customWidth="1"/>
    <col min="23" max="23" width="8" style="1" customWidth="1"/>
    <col min="24" max="24" width="7.6640625" style="1" customWidth="1"/>
    <col min="25" max="25" width="9.88671875" style="1" customWidth="1"/>
    <col min="26" max="256" width="9.109375" style="1" customWidth="1"/>
    <col min="257" max="16384" width="9.109375" style="1"/>
  </cols>
  <sheetData>
    <row r="1" spans="1:27" ht="11.25" customHeight="1" x14ac:dyDescent="0.2">
      <c r="B1" s="25" t="s">
        <v>70</v>
      </c>
    </row>
    <row r="2" spans="1:27" ht="11.25" customHeight="1" x14ac:dyDescent="0.2"/>
    <row r="3" spans="1:27" ht="11.25" customHeight="1" x14ac:dyDescent="0.2">
      <c r="B3" s="33" t="s">
        <v>304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7" ht="11.25" customHeight="1" x14ac:dyDescent="0.2">
      <c r="B4" s="33" t="s">
        <v>205</v>
      </c>
      <c r="C4" s="33"/>
      <c r="D4" s="33" t="s">
        <v>68</v>
      </c>
      <c r="E4" s="33"/>
      <c r="F4" s="33"/>
      <c r="G4" s="33"/>
      <c r="H4" s="33" t="s">
        <v>305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7" ht="11.25" customHeight="1" x14ac:dyDescent="0.2">
      <c r="B5" s="33" t="s">
        <v>66</v>
      </c>
      <c r="C5" s="33"/>
      <c r="H5" s="33" t="s">
        <v>306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7" ht="11.25" customHeight="1" thickBot="1" x14ac:dyDescent="0.25"/>
    <row r="7" spans="1:27" ht="99.9" customHeight="1" thickBot="1" x14ac:dyDescent="0.25">
      <c r="A7" s="35" t="s">
        <v>64</v>
      </c>
      <c r="B7" s="38" t="s">
        <v>63</v>
      </c>
      <c r="C7" s="38" t="s">
        <v>62</v>
      </c>
      <c r="D7" s="34" t="s">
        <v>204</v>
      </c>
      <c r="E7" s="34"/>
      <c r="F7" s="34" t="s">
        <v>203</v>
      </c>
      <c r="G7" s="34"/>
      <c r="H7" s="34" t="s">
        <v>202</v>
      </c>
      <c r="I7" s="34"/>
      <c r="J7" s="34" t="s">
        <v>201</v>
      </c>
      <c r="K7" s="34"/>
      <c r="L7" s="34" t="s">
        <v>200</v>
      </c>
      <c r="M7" s="34"/>
      <c r="N7" s="34" t="s">
        <v>128</v>
      </c>
      <c r="O7" s="34"/>
      <c r="P7" s="34" t="s">
        <v>199</v>
      </c>
      <c r="Q7" s="34"/>
      <c r="R7" s="34" t="s">
        <v>198</v>
      </c>
      <c r="S7" s="34"/>
      <c r="T7" s="41" t="s">
        <v>197</v>
      </c>
      <c r="U7" s="41"/>
      <c r="V7" s="30" t="s">
        <v>56</v>
      </c>
      <c r="W7" s="31"/>
      <c r="X7" s="24" t="s">
        <v>54</v>
      </c>
      <c r="Y7" s="32" t="s">
        <v>55</v>
      </c>
      <c r="Z7" s="31"/>
      <c r="AA7" s="23" t="s">
        <v>54</v>
      </c>
    </row>
    <row r="8" spans="1:27" ht="75" customHeight="1" x14ac:dyDescent="0.2">
      <c r="A8" s="36"/>
      <c r="B8" s="39"/>
      <c r="C8" s="39"/>
      <c r="D8" s="42" t="s">
        <v>196</v>
      </c>
      <c r="E8" s="42"/>
      <c r="F8" s="42" t="s">
        <v>114</v>
      </c>
      <c r="G8" s="42"/>
      <c r="H8" s="42" t="s">
        <v>195</v>
      </c>
      <c r="I8" s="42"/>
      <c r="J8" s="42" t="s">
        <v>114</v>
      </c>
      <c r="K8" s="42"/>
      <c r="L8" s="42" t="s">
        <v>114</v>
      </c>
      <c r="M8" s="42"/>
      <c r="N8" s="42" t="s">
        <v>115</v>
      </c>
      <c r="O8" s="42"/>
      <c r="P8" s="42" t="s">
        <v>195</v>
      </c>
      <c r="Q8" s="42"/>
      <c r="R8" s="42" t="s">
        <v>194</v>
      </c>
      <c r="S8" s="42"/>
      <c r="T8" s="43" t="s">
        <v>113</v>
      </c>
      <c r="U8" s="43"/>
      <c r="V8" s="2"/>
      <c r="W8" s="2"/>
      <c r="X8" s="2"/>
      <c r="Y8" s="2"/>
      <c r="Z8" s="2"/>
      <c r="AA8" s="2"/>
    </row>
    <row r="9" spans="1:27" ht="11.25" customHeight="1" x14ac:dyDescent="0.2">
      <c r="A9" s="36"/>
      <c r="B9" s="22"/>
      <c r="C9" s="21"/>
      <c r="D9" s="18" t="s">
        <v>48</v>
      </c>
      <c r="E9" s="18" t="s">
        <v>47</v>
      </c>
      <c r="F9" s="18" t="s">
        <v>48</v>
      </c>
      <c r="G9" s="18" t="s">
        <v>47</v>
      </c>
      <c r="H9" s="18" t="s">
        <v>48</v>
      </c>
      <c r="I9" s="18" t="s">
        <v>47</v>
      </c>
      <c r="J9" s="18" t="s">
        <v>48</v>
      </c>
      <c r="K9" s="18" t="s">
        <v>47</v>
      </c>
      <c r="L9" s="18" t="s">
        <v>48</v>
      </c>
      <c r="M9" s="18" t="s">
        <v>47</v>
      </c>
      <c r="N9" s="18" t="s">
        <v>48</v>
      </c>
      <c r="O9" s="18" t="s">
        <v>47</v>
      </c>
      <c r="P9" s="18" t="s">
        <v>48</v>
      </c>
      <c r="Q9" s="18" t="s">
        <v>47</v>
      </c>
      <c r="R9" s="18" t="s">
        <v>48</v>
      </c>
      <c r="S9" s="18" t="s">
        <v>47</v>
      </c>
      <c r="T9" s="18" t="s">
        <v>48</v>
      </c>
      <c r="U9" s="20" t="s">
        <v>47</v>
      </c>
      <c r="V9" s="18" t="s">
        <v>48</v>
      </c>
      <c r="W9" s="19" t="s">
        <v>47</v>
      </c>
      <c r="X9" s="19"/>
      <c r="Y9" s="18" t="s">
        <v>48</v>
      </c>
      <c r="Z9" s="17" t="s">
        <v>47</v>
      </c>
      <c r="AA9" s="2"/>
    </row>
    <row r="10" spans="1:27" ht="11.25" customHeight="1" x14ac:dyDescent="0.2">
      <c r="A10" s="36"/>
      <c r="B10" s="40" t="s">
        <v>46</v>
      </c>
      <c r="C10" s="40"/>
      <c r="D10" s="16" t="s">
        <v>72</v>
      </c>
      <c r="E10" s="16"/>
      <c r="F10" s="16" t="s">
        <v>44</v>
      </c>
      <c r="G10" s="16"/>
      <c r="H10" s="16" t="s">
        <v>44</v>
      </c>
      <c r="I10" s="16"/>
      <c r="J10" s="16" t="s">
        <v>44</v>
      </c>
      <c r="K10" s="16"/>
      <c r="L10" s="16" t="s">
        <v>44</v>
      </c>
      <c r="M10" s="16"/>
      <c r="N10" s="16"/>
      <c r="O10" s="16"/>
      <c r="P10" s="16" t="s">
        <v>44</v>
      </c>
      <c r="Q10" s="16"/>
      <c r="R10" s="16" t="s">
        <v>44</v>
      </c>
      <c r="S10" s="16"/>
      <c r="T10" s="16" t="s">
        <v>72</v>
      </c>
      <c r="U10" s="15"/>
      <c r="V10" s="2"/>
      <c r="W10" s="2"/>
      <c r="X10" s="2"/>
      <c r="Y10" s="2"/>
      <c r="Z10" s="2"/>
      <c r="AA10" s="2"/>
    </row>
    <row r="11" spans="1:27" ht="11.25" customHeight="1" x14ac:dyDescent="0.2">
      <c r="A11" s="37"/>
      <c r="B11" s="40" t="s">
        <v>43</v>
      </c>
      <c r="C11" s="40"/>
      <c r="D11" s="14" t="s">
        <v>75</v>
      </c>
      <c r="E11" s="14"/>
      <c r="F11" s="14" t="s">
        <v>178</v>
      </c>
      <c r="G11" s="14"/>
      <c r="H11" s="14" t="s">
        <v>193</v>
      </c>
      <c r="I11" s="14"/>
      <c r="J11" s="14" t="s">
        <v>192</v>
      </c>
      <c r="K11" s="14"/>
      <c r="L11" s="14" t="s">
        <v>103</v>
      </c>
      <c r="M11" s="14"/>
      <c r="N11" s="14"/>
      <c r="O11" s="14"/>
      <c r="P11" s="14" t="s">
        <v>180</v>
      </c>
      <c r="Q11" s="14"/>
      <c r="R11" s="14" t="s">
        <v>89</v>
      </c>
      <c r="S11" s="14"/>
      <c r="T11" s="14" t="s">
        <v>85</v>
      </c>
      <c r="U11" s="13"/>
      <c r="V11" s="2"/>
      <c r="W11" s="2"/>
      <c r="X11" s="2"/>
      <c r="Y11" s="2"/>
      <c r="Z11" s="2"/>
      <c r="AA11" s="2"/>
    </row>
    <row r="12" spans="1:27" ht="11.25" customHeight="1" x14ac:dyDescent="0.2">
      <c r="A12" s="12" t="s">
        <v>37</v>
      </c>
      <c r="B12" s="11"/>
      <c r="C12" s="10" t="s">
        <v>170</v>
      </c>
      <c r="D12" s="28">
        <v>30</v>
      </c>
      <c r="E12" s="9"/>
      <c r="F12" s="28">
        <v>45</v>
      </c>
      <c r="G12" s="9"/>
      <c r="H12" s="28">
        <v>42</v>
      </c>
      <c r="I12" s="9"/>
      <c r="J12" s="28">
        <v>45</v>
      </c>
      <c r="K12" s="9"/>
      <c r="L12" s="28">
        <v>40</v>
      </c>
      <c r="M12" s="9"/>
      <c r="N12" s="9"/>
      <c r="O12" s="9"/>
      <c r="P12" s="28">
        <v>50</v>
      </c>
      <c r="Q12" s="9"/>
      <c r="R12" s="28">
        <v>45</v>
      </c>
      <c r="S12" s="9"/>
      <c r="T12" s="28">
        <v>30</v>
      </c>
      <c r="U12" s="8"/>
      <c r="V12" s="2">
        <f t="shared" ref="V12:V29" si="0">SUM(T12,R12,P12,L12,J12,H12,F12,D12)</f>
        <v>327</v>
      </c>
      <c r="W12" s="2">
        <f t="shared" ref="W12:W29" si="1">SUM(U12,S12,Q12,O12,M12)</f>
        <v>0</v>
      </c>
      <c r="X12" s="2">
        <f t="shared" ref="X12:X29" si="2">SUM(V12:W12)</f>
        <v>327</v>
      </c>
      <c r="Y12" s="2">
        <f t="shared" ref="Y12:Y29" si="3">AVERAGE(T12,R12,P12,L12,J12,H12,F12,D12)</f>
        <v>40.875</v>
      </c>
      <c r="Z12" s="2"/>
      <c r="AA12" s="2"/>
    </row>
    <row r="13" spans="1:27" ht="11.25" customHeight="1" x14ac:dyDescent="0.2">
      <c r="A13" s="12" t="s">
        <v>35</v>
      </c>
      <c r="B13" s="11"/>
      <c r="C13" s="10" t="s">
        <v>181</v>
      </c>
      <c r="D13" s="28">
        <v>30</v>
      </c>
      <c r="E13" s="9"/>
      <c r="F13" s="28">
        <v>40</v>
      </c>
      <c r="G13" s="9"/>
      <c r="H13" s="28">
        <v>39</v>
      </c>
      <c r="I13" s="9"/>
      <c r="J13" s="28">
        <v>35</v>
      </c>
      <c r="K13" s="9"/>
      <c r="L13" s="28">
        <v>40</v>
      </c>
      <c r="M13" s="9"/>
      <c r="N13" s="9"/>
      <c r="O13" s="9"/>
      <c r="P13" s="28">
        <v>50</v>
      </c>
      <c r="Q13" s="9"/>
      <c r="R13" s="28">
        <v>42</v>
      </c>
      <c r="S13" s="9"/>
      <c r="T13" s="28">
        <v>30</v>
      </c>
      <c r="U13" s="8"/>
      <c r="V13" s="2">
        <f t="shared" si="0"/>
        <v>306</v>
      </c>
      <c r="W13" s="2">
        <f t="shared" si="1"/>
        <v>0</v>
      </c>
      <c r="X13" s="2">
        <f t="shared" si="2"/>
        <v>306</v>
      </c>
      <c r="Y13" s="2">
        <f t="shared" si="3"/>
        <v>38.25</v>
      </c>
      <c r="Z13" s="2"/>
      <c r="AA13" s="2"/>
    </row>
    <row r="14" spans="1:27" ht="11.25" customHeight="1" x14ac:dyDescent="0.2">
      <c r="A14" s="12" t="s">
        <v>33</v>
      </c>
      <c r="B14" s="11"/>
      <c r="C14" s="10" t="s">
        <v>177</v>
      </c>
      <c r="D14" s="28">
        <v>30</v>
      </c>
      <c r="E14" s="9"/>
      <c r="F14" s="28">
        <v>40</v>
      </c>
      <c r="G14" s="9"/>
      <c r="H14" s="28">
        <v>42</v>
      </c>
      <c r="I14" s="9"/>
      <c r="J14" s="28">
        <v>40</v>
      </c>
      <c r="K14" s="9"/>
      <c r="L14" s="28">
        <v>40</v>
      </c>
      <c r="M14" s="9"/>
      <c r="N14" s="9"/>
      <c r="O14" s="9"/>
      <c r="P14" s="28">
        <v>43</v>
      </c>
      <c r="Q14" s="9"/>
      <c r="R14" s="28">
        <v>40</v>
      </c>
      <c r="S14" s="9"/>
      <c r="T14" s="28">
        <v>20</v>
      </c>
      <c r="U14" s="8"/>
      <c r="V14" s="2">
        <f t="shared" si="0"/>
        <v>295</v>
      </c>
      <c r="W14" s="2">
        <f t="shared" si="1"/>
        <v>0</v>
      </c>
      <c r="X14" s="2">
        <f t="shared" si="2"/>
        <v>295</v>
      </c>
      <c r="Y14" s="2">
        <f t="shared" si="3"/>
        <v>36.875</v>
      </c>
      <c r="Z14" s="2"/>
      <c r="AA14" s="2"/>
    </row>
    <row r="15" spans="1:27" ht="11.25" customHeight="1" x14ac:dyDescent="0.2">
      <c r="A15" s="12" t="s">
        <v>31</v>
      </c>
      <c r="B15" s="11"/>
      <c r="C15" s="10" t="s">
        <v>184</v>
      </c>
      <c r="D15" s="28">
        <v>30</v>
      </c>
      <c r="E15" s="9"/>
      <c r="F15" s="28">
        <v>35</v>
      </c>
      <c r="G15" s="9"/>
      <c r="H15" s="28">
        <v>39</v>
      </c>
      <c r="I15" s="9"/>
      <c r="J15" s="28">
        <v>35</v>
      </c>
      <c r="K15" s="9"/>
      <c r="L15" s="28">
        <v>40</v>
      </c>
      <c r="M15" s="9"/>
      <c r="N15" s="9"/>
      <c r="O15" s="9"/>
      <c r="P15" s="28">
        <v>43</v>
      </c>
      <c r="Q15" s="9"/>
      <c r="R15" s="28">
        <v>42</v>
      </c>
      <c r="S15" s="9"/>
      <c r="T15" s="28">
        <v>25</v>
      </c>
      <c r="U15" s="8"/>
      <c r="V15" s="2">
        <f t="shared" si="0"/>
        <v>289</v>
      </c>
      <c r="W15" s="2">
        <f t="shared" si="1"/>
        <v>0</v>
      </c>
      <c r="X15" s="2">
        <f t="shared" si="2"/>
        <v>289</v>
      </c>
      <c r="Y15" s="2">
        <f t="shared" si="3"/>
        <v>36.125</v>
      </c>
      <c r="Z15" s="2"/>
      <c r="AA15" s="2"/>
    </row>
    <row r="16" spans="1:27" ht="11.25" customHeight="1" x14ac:dyDescent="0.2">
      <c r="A16" s="12" t="s">
        <v>29</v>
      </c>
      <c r="B16" s="11"/>
      <c r="C16" s="10" t="s">
        <v>183</v>
      </c>
      <c r="D16" s="28">
        <v>25</v>
      </c>
      <c r="E16" s="9"/>
      <c r="F16" s="28">
        <v>35</v>
      </c>
      <c r="G16" s="9"/>
      <c r="H16" s="28">
        <v>44</v>
      </c>
      <c r="I16" s="9"/>
      <c r="J16" s="28">
        <v>35</v>
      </c>
      <c r="K16" s="9"/>
      <c r="L16" s="28">
        <v>40</v>
      </c>
      <c r="M16" s="9"/>
      <c r="N16" s="9"/>
      <c r="O16" s="9"/>
      <c r="P16" s="28">
        <v>38</v>
      </c>
      <c r="Q16" s="9"/>
      <c r="R16" s="28">
        <v>38</v>
      </c>
      <c r="S16" s="9"/>
      <c r="T16" s="28">
        <v>30</v>
      </c>
      <c r="U16" s="8"/>
      <c r="V16" s="2">
        <f t="shared" si="0"/>
        <v>285</v>
      </c>
      <c r="W16" s="2">
        <f t="shared" si="1"/>
        <v>0</v>
      </c>
      <c r="X16" s="2">
        <f t="shared" si="2"/>
        <v>285</v>
      </c>
      <c r="Y16" s="2">
        <f t="shared" si="3"/>
        <v>35.625</v>
      </c>
      <c r="Z16" s="2"/>
      <c r="AA16" s="2"/>
    </row>
    <row r="17" spans="1:27" ht="11.25" customHeight="1" x14ac:dyDescent="0.2">
      <c r="A17" s="12" t="s">
        <v>27</v>
      </c>
      <c r="B17" s="11"/>
      <c r="C17" s="10" t="s">
        <v>185</v>
      </c>
      <c r="D17" s="28">
        <v>25</v>
      </c>
      <c r="E17" s="9"/>
      <c r="F17" s="28">
        <v>35</v>
      </c>
      <c r="G17" s="9"/>
      <c r="H17" s="28">
        <v>39</v>
      </c>
      <c r="I17" s="9"/>
      <c r="J17" s="28">
        <v>35</v>
      </c>
      <c r="K17" s="9"/>
      <c r="L17" s="28">
        <v>40</v>
      </c>
      <c r="M17" s="9"/>
      <c r="N17" s="9"/>
      <c r="O17" s="9"/>
      <c r="P17" s="28">
        <v>43</v>
      </c>
      <c r="Q17" s="9"/>
      <c r="R17" s="28">
        <v>42</v>
      </c>
      <c r="S17" s="9"/>
      <c r="T17" s="28">
        <v>25</v>
      </c>
      <c r="U17" s="8"/>
      <c r="V17" s="2">
        <f t="shared" si="0"/>
        <v>284</v>
      </c>
      <c r="W17" s="2">
        <f t="shared" si="1"/>
        <v>0</v>
      </c>
      <c r="X17" s="2">
        <f t="shared" si="2"/>
        <v>284</v>
      </c>
      <c r="Y17" s="2">
        <f t="shared" si="3"/>
        <v>35.5</v>
      </c>
      <c r="Z17" s="2"/>
      <c r="AA17" s="2"/>
    </row>
    <row r="18" spans="1:27" ht="11.25" customHeight="1" x14ac:dyDescent="0.2">
      <c r="A18" s="12" t="s">
        <v>25</v>
      </c>
      <c r="B18" s="11"/>
      <c r="C18" s="10" t="s">
        <v>174</v>
      </c>
      <c r="D18" s="28">
        <v>30</v>
      </c>
      <c r="E18" s="9"/>
      <c r="F18" s="28">
        <v>30</v>
      </c>
      <c r="G18" s="9"/>
      <c r="H18" s="28">
        <v>27</v>
      </c>
      <c r="I18" s="9"/>
      <c r="J18" s="28">
        <v>30</v>
      </c>
      <c r="K18" s="9"/>
      <c r="L18" s="28">
        <v>40</v>
      </c>
      <c r="M18" s="9"/>
      <c r="N18" s="9"/>
      <c r="O18" s="9"/>
      <c r="P18" s="28">
        <v>43</v>
      </c>
      <c r="Q18" s="9"/>
      <c r="R18" s="28">
        <v>45</v>
      </c>
      <c r="S18" s="9"/>
      <c r="T18" s="28">
        <v>30</v>
      </c>
      <c r="U18" s="8"/>
      <c r="V18" s="2">
        <f t="shared" si="0"/>
        <v>275</v>
      </c>
      <c r="W18" s="2">
        <f t="shared" si="1"/>
        <v>0</v>
      </c>
      <c r="X18" s="2">
        <f t="shared" si="2"/>
        <v>275</v>
      </c>
      <c r="Y18" s="2">
        <f t="shared" si="3"/>
        <v>34.375</v>
      </c>
      <c r="Z18" s="2"/>
      <c r="AA18" s="2"/>
    </row>
    <row r="19" spans="1:27" ht="11.25" customHeight="1" x14ac:dyDescent="0.2">
      <c r="A19" s="12" t="s">
        <v>23</v>
      </c>
      <c r="B19" s="11"/>
      <c r="C19" s="10" t="s">
        <v>172</v>
      </c>
      <c r="D19" s="28">
        <v>30</v>
      </c>
      <c r="E19" s="9"/>
      <c r="F19" s="28">
        <v>35</v>
      </c>
      <c r="G19" s="9"/>
      <c r="H19" s="28">
        <v>22</v>
      </c>
      <c r="I19" s="9"/>
      <c r="J19" s="28">
        <v>35</v>
      </c>
      <c r="K19" s="9"/>
      <c r="L19" s="28">
        <v>40</v>
      </c>
      <c r="M19" s="9"/>
      <c r="N19" s="9"/>
      <c r="O19" s="9"/>
      <c r="P19" s="28">
        <v>43</v>
      </c>
      <c r="Q19" s="9"/>
      <c r="R19" s="28">
        <v>40</v>
      </c>
      <c r="S19" s="9"/>
      <c r="T19" s="28">
        <v>30</v>
      </c>
      <c r="U19" s="8"/>
      <c r="V19" s="2">
        <f t="shared" si="0"/>
        <v>275</v>
      </c>
      <c r="W19" s="2">
        <f t="shared" si="1"/>
        <v>0</v>
      </c>
      <c r="X19" s="2">
        <f t="shared" si="2"/>
        <v>275</v>
      </c>
      <c r="Y19" s="2">
        <f t="shared" si="3"/>
        <v>34.375</v>
      </c>
      <c r="Z19" s="2"/>
      <c r="AA19" s="2"/>
    </row>
    <row r="20" spans="1:27" ht="11.25" customHeight="1" x14ac:dyDescent="0.2">
      <c r="A20" s="12" t="s">
        <v>21</v>
      </c>
      <c r="B20" s="11"/>
      <c r="C20" s="10" t="s">
        <v>171</v>
      </c>
      <c r="D20" s="28">
        <v>30</v>
      </c>
      <c r="E20" s="9"/>
      <c r="F20" s="28">
        <v>30</v>
      </c>
      <c r="G20" s="9"/>
      <c r="H20" s="28">
        <v>27</v>
      </c>
      <c r="I20" s="9"/>
      <c r="J20" s="28">
        <v>30</v>
      </c>
      <c r="K20" s="9"/>
      <c r="L20" s="28">
        <v>40</v>
      </c>
      <c r="M20" s="9"/>
      <c r="N20" s="9"/>
      <c r="O20" s="9"/>
      <c r="P20" s="28">
        <v>43</v>
      </c>
      <c r="Q20" s="9"/>
      <c r="R20" s="28">
        <v>42</v>
      </c>
      <c r="S20" s="9"/>
      <c r="T20" s="28">
        <v>30</v>
      </c>
      <c r="U20" s="8"/>
      <c r="V20" s="2">
        <f t="shared" si="0"/>
        <v>272</v>
      </c>
      <c r="W20" s="2">
        <f t="shared" si="1"/>
        <v>0</v>
      </c>
      <c r="X20" s="2">
        <f t="shared" si="2"/>
        <v>272</v>
      </c>
      <c r="Y20" s="2">
        <f t="shared" si="3"/>
        <v>34</v>
      </c>
      <c r="Z20" s="2"/>
      <c r="AA20" s="2"/>
    </row>
    <row r="21" spans="1:27" ht="11.25" customHeight="1" x14ac:dyDescent="0.2">
      <c r="A21" s="12" t="s">
        <v>19</v>
      </c>
      <c r="B21" s="11"/>
      <c r="C21" s="10" t="s">
        <v>179</v>
      </c>
      <c r="D21" s="28">
        <v>25</v>
      </c>
      <c r="E21" s="9"/>
      <c r="F21" s="28">
        <v>35</v>
      </c>
      <c r="G21" s="9"/>
      <c r="H21" s="28">
        <v>47</v>
      </c>
      <c r="I21" s="9"/>
      <c r="J21" s="28">
        <v>35</v>
      </c>
      <c r="K21" s="9"/>
      <c r="L21" s="28">
        <v>40</v>
      </c>
      <c r="M21" s="9"/>
      <c r="N21" s="9"/>
      <c r="O21" s="9"/>
      <c r="P21" s="28">
        <v>35</v>
      </c>
      <c r="Q21" s="9"/>
      <c r="R21" s="28">
        <v>32</v>
      </c>
      <c r="S21" s="9"/>
      <c r="T21" s="28">
        <v>20</v>
      </c>
      <c r="U21" s="8"/>
      <c r="V21" s="2">
        <f t="shared" si="0"/>
        <v>269</v>
      </c>
      <c r="W21" s="2">
        <f t="shared" si="1"/>
        <v>0</v>
      </c>
      <c r="X21" s="2">
        <f t="shared" si="2"/>
        <v>269</v>
      </c>
      <c r="Y21" s="2">
        <f t="shared" si="3"/>
        <v>33.625</v>
      </c>
      <c r="Z21" s="2"/>
      <c r="AA21" s="2"/>
    </row>
    <row r="22" spans="1:27" ht="11.25" customHeight="1" x14ac:dyDescent="0.2">
      <c r="A22" s="12" t="s">
        <v>17</v>
      </c>
      <c r="B22" s="11"/>
      <c r="C22" s="10" t="s">
        <v>187</v>
      </c>
      <c r="D22" s="28">
        <v>30</v>
      </c>
      <c r="E22" s="9"/>
      <c r="F22" s="28">
        <v>30</v>
      </c>
      <c r="G22" s="9"/>
      <c r="H22" s="28">
        <v>27</v>
      </c>
      <c r="I22" s="9"/>
      <c r="J22" s="28">
        <v>30</v>
      </c>
      <c r="K22" s="9"/>
      <c r="L22" s="28">
        <v>40</v>
      </c>
      <c r="M22" s="9"/>
      <c r="N22" s="9"/>
      <c r="O22" s="9"/>
      <c r="P22" s="28">
        <v>43</v>
      </c>
      <c r="Q22" s="9"/>
      <c r="R22" s="28">
        <v>40</v>
      </c>
      <c r="S22" s="9"/>
      <c r="T22" s="28">
        <v>15</v>
      </c>
      <c r="U22" s="8"/>
      <c r="V22" s="2">
        <f t="shared" si="0"/>
        <v>255</v>
      </c>
      <c r="W22" s="2">
        <f t="shared" si="1"/>
        <v>0</v>
      </c>
      <c r="X22" s="2">
        <f t="shared" si="2"/>
        <v>255</v>
      </c>
      <c r="Y22" s="2">
        <f t="shared" si="3"/>
        <v>31.875</v>
      </c>
      <c r="Z22" s="2"/>
      <c r="AA22" s="2"/>
    </row>
    <row r="23" spans="1:27" ht="11.25" customHeight="1" x14ac:dyDescent="0.2">
      <c r="A23" s="12" t="s">
        <v>15</v>
      </c>
      <c r="B23" s="11"/>
      <c r="C23" s="10" t="s">
        <v>182</v>
      </c>
      <c r="D23" s="28">
        <v>25</v>
      </c>
      <c r="E23" s="9"/>
      <c r="F23" s="28">
        <v>30</v>
      </c>
      <c r="G23" s="9"/>
      <c r="H23" s="28">
        <v>44</v>
      </c>
      <c r="I23" s="9"/>
      <c r="J23" s="28">
        <v>30</v>
      </c>
      <c r="K23" s="9"/>
      <c r="L23" s="28">
        <v>30</v>
      </c>
      <c r="M23" s="9"/>
      <c r="N23" s="9"/>
      <c r="O23" s="9"/>
      <c r="P23" s="28">
        <v>43</v>
      </c>
      <c r="Q23" s="9"/>
      <c r="R23" s="28">
        <v>30</v>
      </c>
      <c r="S23" s="9"/>
      <c r="T23" s="28">
        <v>10</v>
      </c>
      <c r="U23" s="8"/>
      <c r="V23" s="2">
        <f t="shared" si="0"/>
        <v>242</v>
      </c>
      <c r="W23" s="2">
        <f t="shared" si="1"/>
        <v>0</v>
      </c>
      <c r="X23" s="2">
        <f t="shared" si="2"/>
        <v>242</v>
      </c>
      <c r="Y23" s="2">
        <f t="shared" si="3"/>
        <v>30.25</v>
      </c>
      <c r="Z23" s="2"/>
      <c r="AA23" s="2"/>
    </row>
    <row r="24" spans="1:27" ht="11.25" customHeight="1" x14ac:dyDescent="0.2">
      <c r="A24" s="12" t="s">
        <v>13</v>
      </c>
      <c r="B24" s="11"/>
      <c r="C24" s="10" t="s">
        <v>176</v>
      </c>
      <c r="D24" s="28">
        <v>30</v>
      </c>
      <c r="E24" s="9"/>
      <c r="F24" s="28">
        <v>25</v>
      </c>
      <c r="G24" s="9"/>
      <c r="H24" s="28">
        <v>38</v>
      </c>
      <c r="I24" s="9"/>
      <c r="J24" s="28">
        <v>25</v>
      </c>
      <c r="K24" s="9"/>
      <c r="L24" s="28">
        <v>30</v>
      </c>
      <c r="M24" s="9"/>
      <c r="N24" s="9"/>
      <c r="O24" s="9"/>
      <c r="P24" s="28">
        <v>33</v>
      </c>
      <c r="Q24" s="9"/>
      <c r="R24" s="28">
        <v>38</v>
      </c>
      <c r="S24" s="9"/>
      <c r="T24" s="28">
        <v>20</v>
      </c>
      <c r="U24" s="8"/>
      <c r="V24" s="2">
        <f t="shared" si="0"/>
        <v>239</v>
      </c>
      <c r="W24" s="2">
        <f t="shared" si="1"/>
        <v>0</v>
      </c>
      <c r="X24" s="2">
        <f t="shared" si="2"/>
        <v>239</v>
      </c>
      <c r="Y24" s="2">
        <f t="shared" si="3"/>
        <v>29.875</v>
      </c>
      <c r="Z24" s="2"/>
      <c r="AA24" s="2"/>
    </row>
    <row r="25" spans="1:27" ht="11.25" customHeight="1" x14ac:dyDescent="0.2">
      <c r="A25" s="12" t="s">
        <v>11</v>
      </c>
      <c r="B25" s="11"/>
      <c r="C25" s="10" t="s">
        <v>190</v>
      </c>
      <c r="D25" s="28">
        <v>25</v>
      </c>
      <c r="E25" s="9"/>
      <c r="F25" s="28">
        <v>30</v>
      </c>
      <c r="G25" s="9"/>
      <c r="H25" s="28">
        <v>34</v>
      </c>
      <c r="I25" s="9"/>
      <c r="J25" s="28">
        <v>30</v>
      </c>
      <c r="K25" s="9"/>
      <c r="L25" s="28">
        <v>30</v>
      </c>
      <c r="M25" s="9"/>
      <c r="N25" s="9"/>
      <c r="O25" s="9"/>
      <c r="P25" s="28">
        <v>33</v>
      </c>
      <c r="Q25" s="9"/>
      <c r="R25" s="28">
        <v>30</v>
      </c>
      <c r="S25" s="9"/>
      <c r="T25" s="28">
        <v>20</v>
      </c>
      <c r="U25" s="8"/>
      <c r="V25" s="2">
        <f t="shared" si="0"/>
        <v>232</v>
      </c>
      <c r="W25" s="2">
        <f t="shared" si="1"/>
        <v>0</v>
      </c>
      <c r="X25" s="2">
        <f t="shared" si="2"/>
        <v>232</v>
      </c>
      <c r="Y25" s="2">
        <f t="shared" si="3"/>
        <v>29</v>
      </c>
      <c r="Z25" s="2"/>
      <c r="AA25" s="2"/>
    </row>
    <row r="26" spans="1:27" ht="11.25" customHeight="1" x14ac:dyDescent="0.2">
      <c r="A26" s="12" t="s">
        <v>9</v>
      </c>
      <c r="B26" s="11"/>
      <c r="C26" s="10" t="s">
        <v>173</v>
      </c>
      <c r="D26" s="28">
        <v>25</v>
      </c>
      <c r="E26" s="9"/>
      <c r="F26" s="28">
        <v>20</v>
      </c>
      <c r="G26" s="9"/>
      <c r="H26" s="28">
        <v>29</v>
      </c>
      <c r="I26" s="9"/>
      <c r="J26" s="28">
        <v>20</v>
      </c>
      <c r="K26" s="9"/>
      <c r="L26" s="28">
        <v>30</v>
      </c>
      <c r="M26" s="9"/>
      <c r="N26" s="9"/>
      <c r="O26" s="9"/>
      <c r="P26" s="28">
        <v>43</v>
      </c>
      <c r="Q26" s="9"/>
      <c r="R26" s="28">
        <v>28</v>
      </c>
      <c r="S26" s="9"/>
      <c r="T26" s="28">
        <v>30</v>
      </c>
      <c r="U26" s="8"/>
      <c r="V26" s="2">
        <f t="shared" si="0"/>
        <v>225</v>
      </c>
      <c r="W26" s="2">
        <f t="shared" si="1"/>
        <v>0</v>
      </c>
      <c r="X26" s="2">
        <f t="shared" si="2"/>
        <v>225</v>
      </c>
      <c r="Y26" s="2">
        <f t="shared" si="3"/>
        <v>28.125</v>
      </c>
      <c r="Z26" s="2"/>
      <c r="AA26" s="2"/>
    </row>
    <row r="27" spans="1:27" ht="11.25" customHeight="1" x14ac:dyDescent="0.2">
      <c r="A27" s="12" t="s">
        <v>7</v>
      </c>
      <c r="B27" s="11"/>
      <c r="C27" s="10" t="s">
        <v>191</v>
      </c>
      <c r="D27" s="28">
        <v>30</v>
      </c>
      <c r="E27" s="9"/>
      <c r="F27" s="28">
        <v>20</v>
      </c>
      <c r="G27" s="9"/>
      <c r="H27" s="28">
        <v>34</v>
      </c>
      <c r="I27" s="9"/>
      <c r="J27" s="28">
        <v>20</v>
      </c>
      <c r="K27" s="9"/>
      <c r="L27" s="28">
        <v>30</v>
      </c>
      <c r="M27" s="9"/>
      <c r="N27" s="9"/>
      <c r="O27" s="9"/>
      <c r="P27" s="28">
        <v>43</v>
      </c>
      <c r="Q27" s="9"/>
      <c r="R27" s="28">
        <v>25</v>
      </c>
      <c r="S27" s="9"/>
      <c r="T27" s="28">
        <v>20</v>
      </c>
      <c r="U27" s="8"/>
      <c r="V27" s="2">
        <f t="shared" si="0"/>
        <v>222</v>
      </c>
      <c r="W27" s="2">
        <f t="shared" si="1"/>
        <v>0</v>
      </c>
      <c r="X27" s="2">
        <f t="shared" si="2"/>
        <v>222</v>
      </c>
      <c r="Y27" s="2">
        <f t="shared" si="3"/>
        <v>27.75</v>
      </c>
      <c r="Z27" s="2"/>
      <c r="AA27" s="2"/>
    </row>
    <row r="28" spans="1:27" ht="11.25" customHeight="1" x14ac:dyDescent="0.2">
      <c r="A28" s="12" t="s">
        <v>5</v>
      </c>
      <c r="B28" s="11"/>
      <c r="C28" s="10" t="s">
        <v>188</v>
      </c>
      <c r="D28" s="28">
        <v>25</v>
      </c>
      <c r="E28" s="9"/>
      <c r="F28" s="28">
        <v>20</v>
      </c>
      <c r="G28" s="9"/>
      <c r="H28" s="28">
        <v>39</v>
      </c>
      <c r="I28" s="9"/>
      <c r="J28" s="28">
        <v>20</v>
      </c>
      <c r="K28" s="9"/>
      <c r="L28" s="28">
        <v>30</v>
      </c>
      <c r="M28" s="9"/>
      <c r="N28" s="9"/>
      <c r="O28" s="9"/>
      <c r="P28" s="28">
        <v>40</v>
      </c>
      <c r="Q28" s="9"/>
      <c r="R28" s="28">
        <v>38</v>
      </c>
      <c r="S28" s="9"/>
      <c r="T28" s="28">
        <v>10</v>
      </c>
      <c r="U28" s="8"/>
      <c r="V28" s="2">
        <f t="shared" si="0"/>
        <v>222</v>
      </c>
      <c r="W28" s="2">
        <f t="shared" si="1"/>
        <v>0</v>
      </c>
      <c r="X28" s="2">
        <f t="shared" si="2"/>
        <v>222</v>
      </c>
      <c r="Y28" s="2">
        <f t="shared" si="3"/>
        <v>27.75</v>
      </c>
      <c r="Z28" s="2"/>
      <c r="AA28" s="2"/>
    </row>
    <row r="29" spans="1:27" ht="11.25" customHeight="1" thickBot="1" x14ac:dyDescent="0.25">
      <c r="A29" s="7" t="s">
        <v>3</v>
      </c>
      <c r="B29" s="6"/>
      <c r="C29" s="5" t="s">
        <v>186</v>
      </c>
      <c r="D29" s="29">
        <v>25</v>
      </c>
      <c r="E29" s="4"/>
      <c r="F29" s="29">
        <v>35</v>
      </c>
      <c r="G29" s="4"/>
      <c r="H29" s="29">
        <v>39</v>
      </c>
      <c r="I29" s="4"/>
      <c r="J29" s="29">
        <v>35</v>
      </c>
      <c r="K29" s="4"/>
      <c r="L29" s="29">
        <v>40</v>
      </c>
      <c r="M29" s="4"/>
      <c r="N29" s="4"/>
      <c r="O29" s="4"/>
      <c r="P29" s="29">
        <v>0</v>
      </c>
      <c r="Q29" s="4"/>
      <c r="R29" s="29">
        <v>40</v>
      </c>
      <c r="S29" s="4"/>
      <c r="T29" s="29">
        <v>5</v>
      </c>
      <c r="U29" s="3"/>
      <c r="V29" s="2">
        <f t="shared" si="0"/>
        <v>219</v>
      </c>
      <c r="W29" s="2">
        <f t="shared" si="1"/>
        <v>0</v>
      </c>
      <c r="X29" s="2">
        <f t="shared" si="2"/>
        <v>219</v>
      </c>
      <c r="Y29" s="2">
        <f t="shared" si="3"/>
        <v>27.375</v>
      </c>
      <c r="Z29" s="2"/>
      <c r="AA29" s="2"/>
    </row>
  </sheetData>
  <sortState xmlns:xlrd2="http://schemas.microsoft.com/office/spreadsheetml/2017/richdata2" ref="B12:AA29">
    <sortCondition descending="1" ref="V12:V29"/>
  </sortState>
  <mergeCells count="31">
    <mergeCell ref="Y7:Z7"/>
    <mergeCell ref="V7:W7"/>
    <mergeCell ref="B3:T3"/>
    <mergeCell ref="B4:C4"/>
    <mergeCell ref="D4:G4"/>
    <mergeCell ref="H4:T4"/>
    <mergeCell ref="B5:C5"/>
    <mergeCell ref="H5:T5"/>
    <mergeCell ref="H7:I7"/>
    <mergeCell ref="A7:A11"/>
    <mergeCell ref="B7:B8"/>
    <mergeCell ref="C7:C8"/>
    <mergeCell ref="D7:E7"/>
    <mergeCell ref="F7:G7"/>
    <mergeCell ref="D8:E8"/>
    <mergeCell ref="F8:G8"/>
    <mergeCell ref="B11:C11"/>
    <mergeCell ref="H8:I8"/>
    <mergeCell ref="B10:C10"/>
    <mergeCell ref="T8:U8"/>
    <mergeCell ref="J7:K7"/>
    <mergeCell ref="L7:M7"/>
    <mergeCell ref="N7:O7"/>
    <mergeCell ref="P7:Q7"/>
    <mergeCell ref="R7:S7"/>
    <mergeCell ref="T7:U7"/>
    <mergeCell ref="J8:K8"/>
    <mergeCell ref="L8:M8"/>
    <mergeCell ref="N8:O8"/>
    <mergeCell ref="P8:Q8"/>
    <mergeCell ref="R8:S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Б-ПИиИЯ-31</vt:lpstr>
      <vt:lpstr>С-ТмД-31</vt:lpstr>
      <vt:lpstr>Б-ППСН-41</vt:lpstr>
      <vt:lpstr>Б-Юр-41</vt:lpstr>
      <vt:lpstr>Б-Юр-42</vt:lpstr>
      <vt:lpstr>С-ТмД-41</vt:lpstr>
      <vt:lpstr>С-ТмД-42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</dc:creator>
  <cp:lastModifiedBy>Директор ИИиП</cp:lastModifiedBy>
  <dcterms:created xsi:type="dcterms:W3CDTF">2015-06-05T18:19:34Z</dcterms:created>
  <dcterms:modified xsi:type="dcterms:W3CDTF">2023-03-30T13:19:45Z</dcterms:modified>
</cp:coreProperties>
</file>