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diristory\Desktop\ТЕКУЩЕЕ 2022-2023\РЕЙТИНГИ\На сайт\"/>
    </mc:Choice>
  </mc:AlternateContent>
  <xr:revisionPtr revIDLastSave="0" documentId="13_ncr:1_{16ED0F8F-1B76-4EB2-BF20-71B5E1FA4442}" xr6:coauthVersionLast="47" xr6:coauthVersionMax="47" xr10:uidLastSave="{00000000-0000-0000-0000-000000000000}"/>
  <bookViews>
    <workbookView xWindow="-108" yWindow="-108" windowWidth="23256" windowHeight="12576" firstSheet="19" activeTab="25" xr2:uid="{00000000-000D-0000-FFFF-FFFF00000000}"/>
  </bookViews>
  <sheets>
    <sheet name="Б-ПИиО-11" sheetId="12" r:id="rId1"/>
    <sheet name="Б-ППСН-11" sheetId="13" r:id="rId2"/>
    <sheet name="Б-Юр-11" sheetId="26" r:id="rId3"/>
    <sheet name="Б-Юр-12" sheetId="27" r:id="rId4"/>
    <sheet name="С-СПД-11" sheetId="25" r:id="rId5"/>
    <sheet name="С-ТмД-11" sheetId="14" r:id="rId6"/>
    <sheet name="С-ТмД-12" sheetId="15" r:id="rId7"/>
    <sheet name="Б-ПИиИЯ-21" sheetId="19" r:id="rId8"/>
    <sheet name="Б-ППСН-21" sheetId="24" r:id="rId9"/>
    <sheet name="Б-Юр-21" sheetId="20" r:id="rId10"/>
    <sheet name="С-ТмД-21" sheetId="21" r:id="rId11"/>
    <sheet name="С-ТмД-22" sheetId="22" r:id="rId12"/>
    <sheet name="С-СПД-21" sheetId="23" r:id="rId13"/>
    <sheet name="Б-ПИиИЯ-31" sheetId="8" r:id="rId14"/>
    <sheet name="Б-ППСН-31" sheetId="11" r:id="rId15"/>
    <sheet name="Б-Юр-31" sheetId="9" r:id="rId16"/>
    <sheet name="Б-Юр-32" sheetId="10" r:id="rId17"/>
    <sheet name="С-ТмД-31" sheetId="3" r:id="rId18"/>
    <sheet name="Б-ППСН-41" sheetId="2" r:id="rId19"/>
    <sheet name="Б-Юр-41" sheetId="5" r:id="rId20"/>
    <sheet name="Б-Юр-42" sheetId="4" r:id="rId21"/>
    <sheet name="С-ТмД-41" sheetId="7" r:id="rId22"/>
    <sheet name="С-ТмД-42" sheetId="6" r:id="rId23"/>
    <sheet name="Б-ПИиИО-51" sheetId="16" r:id="rId24"/>
    <sheet name="С-ТмД-51" sheetId="17" r:id="rId25"/>
    <sheet name="С-ТмД-52" sheetId="18" r:id="rId26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27" i="25" l="1"/>
  <c r="AI15" i="25"/>
  <c r="AI17" i="25"/>
  <c r="AI23" i="25"/>
  <c r="AI14" i="25"/>
  <c r="AI30" i="25"/>
  <c r="AI19" i="25"/>
  <c r="AG31" i="25"/>
  <c r="AI31" i="25" s="1"/>
  <c r="AG41" i="25"/>
  <c r="AI41" i="25" s="1"/>
  <c r="AG25" i="25"/>
  <c r="AI25" i="25" s="1"/>
  <c r="AG27" i="25"/>
  <c r="AG39" i="25"/>
  <c r="AI39" i="25" s="1"/>
  <c r="AG29" i="25"/>
  <c r="AI29" i="25" s="1"/>
  <c r="AG26" i="25"/>
  <c r="AI26" i="25" s="1"/>
  <c r="AG15" i="25"/>
  <c r="AG33" i="25"/>
  <c r="AI33" i="25" s="1"/>
  <c r="AG12" i="25"/>
  <c r="AI12" i="25" s="1"/>
  <c r="AG40" i="25"/>
  <c r="AI40" i="25" s="1"/>
  <c r="AG17" i="25"/>
  <c r="AG32" i="25"/>
  <c r="AI32" i="25" s="1"/>
  <c r="AG38" i="25"/>
  <c r="AI38" i="25" s="1"/>
  <c r="AG36" i="25"/>
  <c r="AI36" i="25" s="1"/>
  <c r="AG23" i="25"/>
  <c r="AG24" i="25"/>
  <c r="AI24" i="25" s="1"/>
  <c r="AG21" i="25"/>
  <c r="AI21" i="25" s="1"/>
  <c r="AG13" i="25"/>
  <c r="AI13" i="25" s="1"/>
  <c r="AG14" i="25"/>
  <c r="AG20" i="25"/>
  <c r="AI20" i="25" s="1"/>
  <c r="AG37" i="25"/>
  <c r="AI37" i="25" s="1"/>
  <c r="AG35" i="25"/>
  <c r="AI35" i="25" s="1"/>
  <c r="AG30" i="25"/>
  <c r="AG22" i="25"/>
  <c r="AI22" i="25" s="1"/>
  <c r="AG34" i="25"/>
  <c r="AI34" i="25" s="1"/>
  <c r="AG18" i="25"/>
  <c r="AI18" i="25" s="1"/>
  <c r="AG19" i="25"/>
  <c r="AG28" i="25"/>
  <c r="AI28" i="25" s="1"/>
  <c r="AG16" i="25"/>
  <c r="AI16" i="25" s="1"/>
  <c r="AF31" i="25"/>
  <c r="AF39" i="25"/>
  <c r="AF33" i="25"/>
  <c r="AF32" i="25"/>
  <c r="AF24" i="25"/>
  <c r="AF20" i="25"/>
  <c r="AF22" i="25"/>
  <c r="AF28" i="25"/>
  <c r="AD31" i="25"/>
  <c r="AD41" i="25"/>
  <c r="AF41" i="25" s="1"/>
  <c r="AD25" i="25"/>
  <c r="AF25" i="25" s="1"/>
  <c r="AD27" i="25"/>
  <c r="AF27" i="25" s="1"/>
  <c r="AD39" i="25"/>
  <c r="AD29" i="25"/>
  <c r="AF29" i="25" s="1"/>
  <c r="AD26" i="25"/>
  <c r="AF26" i="25" s="1"/>
  <c r="AD15" i="25"/>
  <c r="AF15" i="25" s="1"/>
  <c r="AD33" i="25"/>
  <c r="AD12" i="25"/>
  <c r="AF12" i="25" s="1"/>
  <c r="AD40" i="25"/>
  <c r="AF40" i="25" s="1"/>
  <c r="AD17" i="25"/>
  <c r="AF17" i="25" s="1"/>
  <c r="AD32" i="25"/>
  <c r="AD38" i="25"/>
  <c r="AF38" i="25" s="1"/>
  <c r="AD36" i="25"/>
  <c r="AF36" i="25" s="1"/>
  <c r="AD23" i="25"/>
  <c r="AF23" i="25" s="1"/>
  <c r="AD24" i="25"/>
  <c r="AD21" i="25"/>
  <c r="AF21" i="25" s="1"/>
  <c r="AD13" i="25"/>
  <c r="AF13" i="25" s="1"/>
  <c r="AD14" i="25"/>
  <c r="AF14" i="25" s="1"/>
  <c r="AD20" i="25"/>
  <c r="AD37" i="25"/>
  <c r="AF37" i="25" s="1"/>
  <c r="AD35" i="25"/>
  <c r="AF35" i="25" s="1"/>
  <c r="AD30" i="25"/>
  <c r="AF30" i="25" s="1"/>
  <c r="AD22" i="25"/>
  <c r="AD34" i="25"/>
  <c r="AF34" i="25" s="1"/>
  <c r="AD18" i="25"/>
  <c r="AF18" i="25" s="1"/>
  <c r="AD19" i="25"/>
  <c r="AF19" i="25" s="1"/>
  <c r="AD28" i="25"/>
  <c r="AD16" i="25"/>
  <c r="AF16" i="25" s="1"/>
  <c r="AG28" i="27"/>
  <c r="AI28" i="27" s="1"/>
  <c r="AG20" i="27"/>
  <c r="AI20" i="27" s="1"/>
  <c r="AG29" i="27"/>
  <c r="AG31" i="27"/>
  <c r="AI31" i="27" s="1"/>
  <c r="AG14" i="27"/>
  <c r="AG18" i="27"/>
  <c r="AG24" i="27"/>
  <c r="AG37" i="27"/>
  <c r="AI37" i="27" s="1"/>
  <c r="AG16" i="27"/>
  <c r="AI16" i="27" s="1"/>
  <c r="AG22" i="27"/>
  <c r="AG30" i="27"/>
  <c r="AI30" i="27" s="1"/>
  <c r="AG25" i="27"/>
  <c r="AI25" i="27" s="1"/>
  <c r="AG13" i="27"/>
  <c r="AG17" i="27"/>
  <c r="AG23" i="27"/>
  <c r="AI23" i="27" s="1"/>
  <c r="AG26" i="27"/>
  <c r="AI26" i="27" s="1"/>
  <c r="AG33" i="27"/>
  <c r="AI33" i="27" s="1"/>
  <c r="AG15" i="27"/>
  <c r="AI15" i="27" s="1"/>
  <c r="AG12" i="27"/>
  <c r="AG19" i="27"/>
  <c r="AI19" i="27" s="1"/>
  <c r="AG32" i="27"/>
  <c r="AI32" i="27" s="1"/>
  <c r="AG36" i="27"/>
  <c r="AG21" i="27"/>
  <c r="AG27" i="27"/>
  <c r="AI27" i="27" s="1"/>
  <c r="AG35" i="27"/>
  <c r="AG34" i="27"/>
  <c r="AI34" i="27" s="1"/>
  <c r="AD28" i="27"/>
  <c r="AD20" i="27"/>
  <c r="AD29" i="27"/>
  <c r="AF29" i="27" s="1"/>
  <c r="AD31" i="27"/>
  <c r="AF31" i="27" s="1"/>
  <c r="AD14" i="27"/>
  <c r="AF14" i="27" s="1"/>
  <c r="AD18" i="27"/>
  <c r="AD24" i="27"/>
  <c r="AF24" i="27" s="1"/>
  <c r="AD37" i="27"/>
  <c r="AF37" i="27" s="1"/>
  <c r="AD16" i="27"/>
  <c r="AD22" i="27"/>
  <c r="AF22" i="27" s="1"/>
  <c r="AD30" i="27"/>
  <c r="AF30" i="27" s="1"/>
  <c r="AD25" i="27"/>
  <c r="AF25" i="27" s="1"/>
  <c r="AD13" i="27"/>
  <c r="AF13" i="27" s="1"/>
  <c r="AD17" i="27"/>
  <c r="AD23" i="27"/>
  <c r="AF23" i="27" s="1"/>
  <c r="AD26" i="27"/>
  <c r="AF26" i="27" s="1"/>
  <c r="AD33" i="27"/>
  <c r="AD15" i="27"/>
  <c r="AF15" i="27" s="1"/>
  <c r="AD12" i="27"/>
  <c r="AF12" i="27" s="1"/>
  <c r="AD19" i="27"/>
  <c r="AF19" i="27" s="1"/>
  <c r="AD32" i="27"/>
  <c r="AD36" i="27"/>
  <c r="AF36" i="27" s="1"/>
  <c r="AD21" i="27"/>
  <c r="AF21" i="27" s="1"/>
  <c r="AD27" i="27"/>
  <c r="AF27" i="27" s="1"/>
  <c r="AD35" i="27"/>
  <c r="AF35" i="27" s="1"/>
  <c r="AD34" i="27"/>
  <c r="AI35" i="27"/>
  <c r="AI21" i="27"/>
  <c r="AI36" i="27"/>
  <c r="AF32" i="27"/>
  <c r="AI12" i="27"/>
  <c r="AF33" i="27"/>
  <c r="AI17" i="27"/>
  <c r="AF17" i="27"/>
  <c r="AI13" i="27"/>
  <c r="AI22" i="27"/>
  <c r="AF16" i="27"/>
  <c r="AI24" i="27"/>
  <c r="AI18" i="27"/>
  <c r="AF18" i="27"/>
  <c r="AI14" i="27"/>
  <c r="AI29" i="27"/>
  <c r="AF20" i="27"/>
  <c r="AF28" i="27"/>
  <c r="AF34" i="27"/>
  <c r="AI33" i="26"/>
  <c r="AI25" i="26"/>
  <c r="AI21" i="26"/>
  <c r="AI12" i="26"/>
  <c r="AI30" i="26"/>
  <c r="AI19" i="26"/>
  <c r="AI18" i="26"/>
  <c r="AG33" i="26"/>
  <c r="AG27" i="26"/>
  <c r="AI27" i="26" s="1"/>
  <c r="AG14" i="26"/>
  <c r="AI14" i="26" s="1"/>
  <c r="AG23" i="26"/>
  <c r="AI23" i="26" s="1"/>
  <c r="AG25" i="26"/>
  <c r="AG37" i="26"/>
  <c r="AI37" i="26" s="1"/>
  <c r="AG20" i="26"/>
  <c r="AI20" i="26" s="1"/>
  <c r="AG31" i="26"/>
  <c r="AI31" i="26" s="1"/>
  <c r="AG21" i="26"/>
  <c r="AG16" i="26"/>
  <c r="AI16" i="26" s="1"/>
  <c r="AG36" i="26"/>
  <c r="AI36" i="26" s="1"/>
  <c r="AG26" i="26"/>
  <c r="AI26" i="26" s="1"/>
  <c r="AG12" i="26"/>
  <c r="AG29" i="26"/>
  <c r="AI29" i="26" s="1"/>
  <c r="AG35" i="26"/>
  <c r="AI35" i="26" s="1"/>
  <c r="AG28" i="26"/>
  <c r="AI28" i="26" s="1"/>
  <c r="AG30" i="26"/>
  <c r="AG22" i="26"/>
  <c r="AI22" i="26" s="1"/>
  <c r="AG24" i="26"/>
  <c r="AI24" i="26" s="1"/>
  <c r="AG17" i="26"/>
  <c r="AI17" i="26" s="1"/>
  <c r="AG19" i="26"/>
  <c r="AG15" i="26"/>
  <c r="AI15" i="26" s="1"/>
  <c r="AG34" i="26"/>
  <c r="AI34" i="26" s="1"/>
  <c r="AG32" i="26"/>
  <c r="AI32" i="26" s="1"/>
  <c r="AG18" i="26"/>
  <c r="AG13" i="26"/>
  <c r="AI13" i="26"/>
  <c r="AF33" i="26"/>
  <c r="AF25" i="26"/>
  <c r="AF21" i="26"/>
  <c r="AF12" i="26"/>
  <c r="AF30" i="26"/>
  <c r="AF19" i="26"/>
  <c r="AF18" i="26"/>
  <c r="AD33" i="26"/>
  <c r="AD27" i="26"/>
  <c r="AF27" i="26" s="1"/>
  <c r="AD14" i="26"/>
  <c r="AF14" i="26" s="1"/>
  <c r="AD23" i="26"/>
  <c r="AF23" i="26" s="1"/>
  <c r="AD25" i="26"/>
  <c r="AD37" i="26"/>
  <c r="AF37" i="26" s="1"/>
  <c r="AD20" i="26"/>
  <c r="AF20" i="26" s="1"/>
  <c r="AD31" i="26"/>
  <c r="AF31" i="26" s="1"/>
  <c r="AD21" i="26"/>
  <c r="AD16" i="26"/>
  <c r="AF16" i="26" s="1"/>
  <c r="AD36" i="26"/>
  <c r="AF36" i="26" s="1"/>
  <c r="AD26" i="26"/>
  <c r="AF26" i="26" s="1"/>
  <c r="AD12" i="26"/>
  <c r="AD29" i="26"/>
  <c r="AF29" i="26" s="1"/>
  <c r="AD35" i="26"/>
  <c r="AF35" i="26" s="1"/>
  <c r="AD28" i="26"/>
  <c r="AF28" i="26" s="1"/>
  <c r="AD30" i="26"/>
  <c r="AD22" i="26"/>
  <c r="AF22" i="26" s="1"/>
  <c r="AD24" i="26"/>
  <c r="AF24" i="26" s="1"/>
  <c r="AD17" i="26"/>
  <c r="AF17" i="26" s="1"/>
  <c r="AD19" i="26"/>
  <c r="AD15" i="26"/>
  <c r="AF15" i="26" s="1"/>
  <c r="AD34" i="26"/>
  <c r="AF34" i="26" s="1"/>
  <c r="AD32" i="26"/>
  <c r="AF32" i="26" s="1"/>
  <c r="AD18" i="26"/>
  <c r="AD13" i="26"/>
  <c r="AF13" i="26"/>
  <c r="AA15" i="24" l="1"/>
  <c r="AC15" i="24" s="1"/>
  <c r="X15" i="24"/>
  <c r="Z15" i="24" s="1"/>
  <c r="AA19" i="24"/>
  <c r="AC19" i="24" s="1"/>
  <c r="X19" i="24"/>
  <c r="Z19" i="24" s="1"/>
  <c r="AA27" i="24"/>
  <c r="AC27" i="24" s="1"/>
  <c r="X27" i="24"/>
  <c r="Z27" i="24" s="1"/>
  <c r="AA28" i="24"/>
  <c r="AC28" i="24" s="1"/>
  <c r="X28" i="24"/>
  <c r="Z28" i="24" s="1"/>
  <c r="AA23" i="24"/>
  <c r="AC23" i="24" s="1"/>
  <c r="X23" i="24"/>
  <c r="Z23" i="24" s="1"/>
  <c r="AA17" i="24"/>
  <c r="AC17" i="24" s="1"/>
  <c r="X17" i="24"/>
  <c r="Z17" i="24" s="1"/>
  <c r="AA21" i="24"/>
  <c r="AC21" i="24" s="1"/>
  <c r="X21" i="24"/>
  <c r="Z21" i="24" s="1"/>
  <c r="AA26" i="24"/>
  <c r="AC26" i="24" s="1"/>
  <c r="X26" i="24"/>
  <c r="Z26" i="24" s="1"/>
  <c r="AA25" i="24"/>
  <c r="AC25" i="24" s="1"/>
  <c r="X25" i="24"/>
  <c r="Z25" i="24" s="1"/>
  <c r="AA16" i="24"/>
  <c r="AC16" i="24" s="1"/>
  <c r="X16" i="24"/>
  <c r="Z16" i="24" s="1"/>
  <c r="AA12" i="24"/>
  <c r="AC12" i="24" s="1"/>
  <c r="X12" i="24"/>
  <c r="Z12" i="24" s="1"/>
  <c r="AA22" i="24"/>
  <c r="AC22" i="24" s="1"/>
  <c r="X22" i="24"/>
  <c r="Z22" i="24" s="1"/>
  <c r="AA29" i="24"/>
  <c r="AC29" i="24" s="1"/>
  <c r="X29" i="24"/>
  <c r="Z29" i="24" s="1"/>
  <c r="AA18" i="24"/>
  <c r="AC18" i="24" s="1"/>
  <c r="X18" i="24"/>
  <c r="Z18" i="24" s="1"/>
  <c r="AA13" i="24"/>
  <c r="AC13" i="24" s="1"/>
  <c r="X13" i="24"/>
  <c r="Z13" i="24" s="1"/>
  <c r="AA14" i="24"/>
  <c r="AC14" i="24" s="1"/>
  <c r="X14" i="24"/>
  <c r="Z14" i="24" s="1"/>
  <c r="AA20" i="24"/>
  <c r="AC20" i="24" s="1"/>
  <c r="X20" i="24"/>
  <c r="Z20" i="24" s="1"/>
  <c r="AA24" i="24"/>
  <c r="AC24" i="24" s="1"/>
  <c r="X24" i="24"/>
  <c r="Z24" i="24" s="1"/>
  <c r="AG29" i="12" l="1"/>
  <c r="AG15" i="12"/>
  <c r="AG34" i="12"/>
  <c r="AG28" i="12"/>
  <c r="AG12" i="12"/>
  <c r="AG31" i="12"/>
  <c r="AG19" i="12"/>
  <c r="AG14" i="12"/>
  <c r="AG20" i="12"/>
  <c r="AG32" i="12"/>
  <c r="AG37" i="12"/>
  <c r="AG23" i="12"/>
  <c r="AG46" i="12"/>
  <c r="AG47" i="12"/>
  <c r="AG45" i="12"/>
  <c r="AG42" i="12"/>
  <c r="AG30" i="12"/>
  <c r="AG26" i="12"/>
  <c r="AG36" i="12"/>
  <c r="AG16" i="12"/>
  <c r="AG25" i="12"/>
  <c r="AG44" i="12"/>
  <c r="AG22" i="12"/>
  <c r="AG24" i="12"/>
  <c r="AG21" i="12"/>
  <c r="AG38" i="12"/>
  <c r="AE40" i="12"/>
  <c r="AG40" i="12" s="1"/>
  <c r="AE29" i="12"/>
  <c r="AE15" i="12"/>
  <c r="AE34" i="12"/>
  <c r="AE33" i="12"/>
  <c r="AG33" i="12" s="1"/>
  <c r="AE28" i="12"/>
  <c r="AE12" i="12"/>
  <c r="AE31" i="12"/>
  <c r="AE35" i="12"/>
  <c r="AG35" i="12" s="1"/>
  <c r="AE19" i="12"/>
  <c r="AE14" i="12"/>
  <c r="AE20" i="12"/>
  <c r="AE41" i="12"/>
  <c r="AG41" i="12" s="1"/>
  <c r="AE32" i="12"/>
  <c r="AE37" i="12"/>
  <c r="AE23" i="12"/>
  <c r="AE13" i="12"/>
  <c r="AG13" i="12" s="1"/>
  <c r="AE46" i="12"/>
  <c r="AE47" i="12"/>
  <c r="AE45" i="12"/>
  <c r="AE17" i="12"/>
  <c r="AG17" i="12" s="1"/>
  <c r="AE42" i="12"/>
  <c r="AE30" i="12"/>
  <c r="AE26" i="12"/>
  <c r="AE18" i="12"/>
  <c r="AG18" i="12" s="1"/>
  <c r="AE36" i="12"/>
  <c r="AE16" i="12"/>
  <c r="AE25" i="12"/>
  <c r="AE43" i="12"/>
  <c r="AG43" i="12" s="1"/>
  <c r="AE44" i="12"/>
  <c r="AE22" i="12"/>
  <c r="AE24" i="12"/>
  <c r="AE39" i="12"/>
  <c r="AG39" i="12" s="1"/>
  <c r="AE21" i="12"/>
  <c r="AE38" i="12"/>
  <c r="AE27" i="12"/>
  <c r="AD40" i="12"/>
  <c r="AD15" i="12"/>
  <c r="AD34" i="12"/>
  <c r="AD33" i="12"/>
  <c r="AD12" i="12"/>
  <c r="AD31" i="12"/>
  <c r="AD35" i="12"/>
  <c r="AD14" i="12"/>
  <c r="AD20" i="12"/>
  <c r="AD41" i="12"/>
  <c r="AD37" i="12"/>
  <c r="AD23" i="12"/>
  <c r="AD13" i="12"/>
  <c r="AD47" i="12"/>
  <c r="AD45" i="12"/>
  <c r="AD17" i="12"/>
  <c r="AD30" i="12"/>
  <c r="AD26" i="12"/>
  <c r="AD18" i="12"/>
  <c r="AD16" i="12"/>
  <c r="AD25" i="12"/>
  <c r="AD43" i="12"/>
  <c r="AD22" i="12"/>
  <c r="AD24" i="12"/>
  <c r="AD39" i="12"/>
  <c r="AD38" i="12"/>
  <c r="AB40" i="12"/>
  <c r="AB29" i="12"/>
  <c r="AD29" i="12" s="1"/>
  <c r="AB15" i="12"/>
  <c r="AB34" i="12"/>
  <c r="AB33" i="12"/>
  <c r="AB28" i="12"/>
  <c r="AD28" i="12" s="1"/>
  <c r="AB12" i="12"/>
  <c r="AB31" i="12"/>
  <c r="AB35" i="12"/>
  <c r="AB19" i="12"/>
  <c r="AD19" i="12" s="1"/>
  <c r="AB14" i="12"/>
  <c r="AB20" i="12"/>
  <c r="AB41" i="12"/>
  <c r="AB32" i="12"/>
  <c r="AD32" i="12" s="1"/>
  <c r="AB37" i="12"/>
  <c r="AB23" i="12"/>
  <c r="AB13" i="12"/>
  <c r="AB46" i="12"/>
  <c r="AD46" i="12" s="1"/>
  <c r="AB47" i="12"/>
  <c r="AB45" i="12"/>
  <c r="AB17" i="12"/>
  <c r="AB42" i="12"/>
  <c r="AD42" i="12" s="1"/>
  <c r="AB30" i="12"/>
  <c r="AB26" i="12"/>
  <c r="AB18" i="12"/>
  <c r="AB36" i="12"/>
  <c r="AD36" i="12" s="1"/>
  <c r="AB16" i="12"/>
  <c r="AB25" i="12"/>
  <c r="AB43" i="12"/>
  <c r="AB44" i="12"/>
  <c r="AD44" i="12" s="1"/>
  <c r="AB22" i="12"/>
  <c r="AB24" i="12"/>
  <c r="AB39" i="12"/>
  <c r="AB21" i="12"/>
  <c r="AD21" i="12" s="1"/>
  <c r="AB38" i="12"/>
  <c r="AB27" i="12"/>
  <c r="AD27" i="12" s="1"/>
  <c r="AG27" i="12"/>
  <c r="AC17" i="13"/>
  <c r="AE17" i="13" s="1"/>
  <c r="Z17" i="13"/>
  <c r="AB17" i="13" s="1"/>
  <c r="AC25" i="13"/>
  <c r="AE25" i="13" s="1"/>
  <c r="Z25" i="13"/>
  <c r="AB25" i="13" s="1"/>
  <c r="AC18" i="13"/>
  <c r="AE18" i="13" s="1"/>
  <c r="Z18" i="13"/>
  <c r="AB18" i="13" s="1"/>
  <c r="AC29" i="13"/>
  <c r="AE29" i="13" s="1"/>
  <c r="Z29" i="13"/>
  <c r="AB29" i="13" s="1"/>
  <c r="AC24" i="13"/>
  <c r="AE24" i="13" s="1"/>
  <c r="Z24" i="13"/>
  <c r="AB24" i="13" s="1"/>
  <c r="AC22" i="13"/>
  <c r="AE22" i="13" s="1"/>
  <c r="Z22" i="13"/>
  <c r="AB22" i="13" s="1"/>
  <c r="AC26" i="13"/>
  <c r="AE26" i="13" s="1"/>
  <c r="Z26" i="13"/>
  <c r="AB26" i="13" s="1"/>
  <c r="AC19" i="13"/>
  <c r="AE19" i="13" s="1"/>
  <c r="Z19" i="13"/>
  <c r="AB19" i="13" s="1"/>
  <c r="AC13" i="13"/>
  <c r="AE13" i="13" s="1"/>
  <c r="Z13" i="13"/>
  <c r="AB13" i="13" s="1"/>
  <c r="AC27" i="13"/>
  <c r="AE27" i="13" s="1"/>
  <c r="Z27" i="13"/>
  <c r="AB27" i="13" s="1"/>
  <c r="AE28" i="13"/>
  <c r="AC28" i="13"/>
  <c r="Z28" i="13"/>
  <c r="AB28" i="13" s="1"/>
  <c r="AC23" i="13"/>
  <c r="AE23" i="13" s="1"/>
  <c r="Z23" i="13"/>
  <c r="AB23" i="13" s="1"/>
  <c r="AC16" i="13"/>
  <c r="AE16" i="13" s="1"/>
  <c r="Z16" i="13"/>
  <c r="AB16" i="13" s="1"/>
  <c r="AC14" i="13"/>
  <c r="AE14" i="13" s="1"/>
  <c r="Z14" i="13"/>
  <c r="AB14" i="13" s="1"/>
  <c r="AC30" i="13"/>
  <c r="AE30" i="13" s="1"/>
  <c r="Z30" i="13"/>
  <c r="AB30" i="13" s="1"/>
  <c r="AC15" i="13"/>
  <c r="AE15" i="13" s="1"/>
  <c r="Z15" i="13"/>
  <c r="AB15" i="13" s="1"/>
  <c r="AC20" i="13"/>
  <c r="AE20" i="13" s="1"/>
  <c r="Z20" i="13"/>
  <c r="AB20" i="13" s="1"/>
  <c r="AC21" i="13"/>
  <c r="AE21" i="13" s="1"/>
  <c r="Z21" i="13"/>
  <c r="AB21" i="13" s="1"/>
  <c r="AC31" i="13"/>
  <c r="AE31" i="13" s="1"/>
  <c r="Z31" i="13"/>
  <c r="AB31" i="13" s="1"/>
  <c r="AC12" i="13"/>
  <c r="AE12" i="13" s="1"/>
  <c r="Z12" i="13"/>
  <c r="AB12" i="13" s="1"/>
  <c r="AE25" i="15"/>
  <c r="AE33" i="15"/>
  <c r="AE18" i="15"/>
  <c r="AE24" i="15"/>
  <c r="AE12" i="15"/>
  <c r="AE26" i="15"/>
  <c r="AC17" i="15"/>
  <c r="AE17" i="15" s="1"/>
  <c r="AC25" i="15"/>
  <c r="AC37" i="15"/>
  <c r="AE37" i="15" s="1"/>
  <c r="AC16" i="15"/>
  <c r="AE16" i="15" s="1"/>
  <c r="AC36" i="15"/>
  <c r="AE36" i="15" s="1"/>
  <c r="AC33" i="15"/>
  <c r="AC32" i="15"/>
  <c r="AE32" i="15" s="1"/>
  <c r="AC15" i="15"/>
  <c r="AE15" i="15" s="1"/>
  <c r="AC22" i="15"/>
  <c r="AE22" i="15" s="1"/>
  <c r="AC18" i="15"/>
  <c r="AC34" i="15"/>
  <c r="AE34" i="15" s="1"/>
  <c r="AC23" i="15"/>
  <c r="AE23" i="15" s="1"/>
  <c r="AC20" i="15"/>
  <c r="AE20" i="15" s="1"/>
  <c r="AC24" i="15"/>
  <c r="AC28" i="15"/>
  <c r="AE28" i="15" s="1"/>
  <c r="AC13" i="15"/>
  <c r="AE13" i="15" s="1"/>
  <c r="AC14" i="15"/>
  <c r="AE14" i="15" s="1"/>
  <c r="AC12" i="15"/>
  <c r="AC29" i="15"/>
  <c r="AE29" i="15" s="1"/>
  <c r="AC35" i="15"/>
  <c r="AE35" i="15" s="1"/>
  <c r="AC27" i="15"/>
  <c r="AE27" i="15" s="1"/>
  <c r="AC26" i="15"/>
  <c r="AC30" i="15"/>
  <c r="AE30" i="15" s="1"/>
  <c r="AC21" i="15"/>
  <c r="AE21" i="15" s="1"/>
  <c r="AC19" i="15"/>
  <c r="AE19" i="15" s="1"/>
  <c r="AC31" i="15"/>
  <c r="AB37" i="15"/>
  <c r="AB32" i="15"/>
  <c r="AB34" i="15"/>
  <c r="AB28" i="15"/>
  <c r="AB29" i="15"/>
  <c r="AB30" i="15"/>
  <c r="Z17" i="15"/>
  <c r="AB17" i="15" s="1"/>
  <c r="Z25" i="15"/>
  <c r="AB25" i="15" s="1"/>
  <c r="Z37" i="15"/>
  <c r="Z16" i="15"/>
  <c r="AB16" i="15" s="1"/>
  <c r="Z36" i="15"/>
  <c r="AB36" i="15" s="1"/>
  <c r="Z33" i="15"/>
  <c r="AB33" i="15" s="1"/>
  <c r="Z32" i="15"/>
  <c r="Z15" i="15"/>
  <c r="AB15" i="15" s="1"/>
  <c r="Z22" i="15"/>
  <c r="AB22" i="15" s="1"/>
  <c r="Z18" i="15"/>
  <c r="AB18" i="15" s="1"/>
  <c r="Z34" i="15"/>
  <c r="Z23" i="15"/>
  <c r="AB23" i="15" s="1"/>
  <c r="Z20" i="15"/>
  <c r="AB20" i="15" s="1"/>
  <c r="Z24" i="15"/>
  <c r="AB24" i="15" s="1"/>
  <c r="Z28" i="15"/>
  <c r="Z13" i="15"/>
  <c r="AB13" i="15" s="1"/>
  <c r="Z14" i="15"/>
  <c r="AB14" i="15" s="1"/>
  <c r="Z12" i="15"/>
  <c r="AB12" i="15" s="1"/>
  <c r="Z29" i="15"/>
  <c r="Z35" i="15"/>
  <c r="AB35" i="15" s="1"/>
  <c r="Z27" i="15"/>
  <c r="AB27" i="15" s="1"/>
  <c r="Z26" i="15"/>
  <c r="AB26" i="15" s="1"/>
  <c r="Z30" i="15"/>
  <c r="Z21" i="15"/>
  <c r="AB21" i="15" s="1"/>
  <c r="Z19" i="15"/>
  <c r="AB19" i="15" s="1"/>
  <c r="Z31" i="15"/>
  <c r="AB31" i="15" s="1"/>
  <c r="AE31" i="15"/>
  <c r="AI20" i="19"/>
  <c r="AK20" i="19" s="1"/>
  <c r="AI19" i="19"/>
  <c r="AK19" i="19" s="1"/>
  <c r="AI16" i="19"/>
  <c r="AK16" i="19" s="1"/>
  <c r="AI21" i="19"/>
  <c r="AK21" i="19" s="1"/>
  <c r="AI17" i="19"/>
  <c r="AK17" i="19" s="1"/>
  <c r="AI32" i="19"/>
  <c r="AK32" i="19" s="1"/>
  <c r="AI31" i="19"/>
  <c r="AK31" i="19" s="1"/>
  <c r="AI22" i="19"/>
  <c r="AK22" i="19" s="1"/>
  <c r="AI25" i="19"/>
  <c r="AK25" i="19" s="1"/>
  <c r="AI18" i="19"/>
  <c r="AK18" i="19" s="1"/>
  <c r="AI27" i="19"/>
  <c r="AK27" i="19" s="1"/>
  <c r="AI29" i="19"/>
  <c r="AK29" i="19" s="1"/>
  <c r="AI30" i="19"/>
  <c r="AK30" i="19" s="1"/>
  <c r="AI28" i="19"/>
  <c r="AK28" i="19" s="1"/>
  <c r="AI12" i="19"/>
  <c r="AK12" i="19" s="1"/>
  <c r="AI24" i="19"/>
  <c r="AK24" i="19" s="1"/>
  <c r="AI23" i="19"/>
  <c r="AK23" i="19" s="1"/>
  <c r="AI13" i="19"/>
  <c r="AK13" i="19" s="1"/>
  <c r="AI14" i="19"/>
  <c r="AK14" i="19" s="1"/>
  <c r="AI15" i="19"/>
  <c r="AK15" i="19" s="1"/>
  <c r="AI26" i="19"/>
  <c r="AF20" i="19"/>
  <c r="AF19" i="19"/>
  <c r="AF16" i="19"/>
  <c r="AH16" i="19" s="1"/>
  <c r="AF21" i="19"/>
  <c r="AH21" i="19" s="1"/>
  <c r="AF17" i="19"/>
  <c r="AF32" i="19"/>
  <c r="AH32" i="19" s="1"/>
  <c r="AF31" i="19"/>
  <c r="AH31" i="19" s="1"/>
  <c r="AF22" i="19"/>
  <c r="AF25" i="19"/>
  <c r="AF18" i="19"/>
  <c r="AF27" i="19"/>
  <c r="AH27" i="19" s="1"/>
  <c r="AF29" i="19"/>
  <c r="AH29" i="19" s="1"/>
  <c r="AF30" i="19"/>
  <c r="AF28" i="19"/>
  <c r="AH28" i="19" s="1"/>
  <c r="AF12" i="19"/>
  <c r="AH12" i="19" s="1"/>
  <c r="AF24" i="19"/>
  <c r="AF23" i="19"/>
  <c r="AF13" i="19"/>
  <c r="AF14" i="19"/>
  <c r="AH14" i="19" s="1"/>
  <c r="AF15" i="19"/>
  <c r="AH15" i="19" s="1"/>
  <c r="AF26" i="19"/>
  <c r="AH26" i="19"/>
  <c r="AH13" i="19"/>
  <c r="AH23" i="19"/>
  <c r="AH24" i="19"/>
  <c r="AH30" i="19"/>
  <c r="AH18" i="19"/>
  <c r="AH25" i="19"/>
  <c r="AH22" i="19"/>
  <c r="AH17" i="19"/>
  <c r="AH19" i="19"/>
  <c r="AH20" i="19"/>
  <c r="AK26" i="19"/>
  <c r="AG26" i="20"/>
  <c r="AI26" i="20" s="1"/>
  <c r="AG31" i="20"/>
  <c r="AI31" i="20" s="1"/>
  <c r="AG36" i="20"/>
  <c r="AI36" i="20" s="1"/>
  <c r="AG23" i="20"/>
  <c r="AI23" i="20" s="1"/>
  <c r="AG21" i="20"/>
  <c r="AI21" i="20" s="1"/>
  <c r="AG19" i="20"/>
  <c r="AI19" i="20" s="1"/>
  <c r="AG32" i="20"/>
  <c r="AI32" i="20" s="1"/>
  <c r="AG14" i="20"/>
  <c r="AI14" i="20" s="1"/>
  <c r="AG38" i="20"/>
  <c r="AI38" i="20" s="1"/>
  <c r="AG22" i="20"/>
  <c r="AI22" i="20" s="1"/>
  <c r="AG35" i="20"/>
  <c r="AI35" i="20" s="1"/>
  <c r="AG16" i="20"/>
  <c r="AI16" i="20" s="1"/>
  <c r="AG34" i="20"/>
  <c r="AI34" i="20" s="1"/>
  <c r="AG12" i="20"/>
  <c r="AI12" i="20" s="1"/>
  <c r="AG20" i="20"/>
  <c r="AI20" i="20" s="1"/>
  <c r="AG25" i="20"/>
  <c r="AI25" i="20" s="1"/>
  <c r="AG37" i="20"/>
  <c r="AI37" i="20" s="1"/>
  <c r="AG24" i="20"/>
  <c r="AI24" i="20" s="1"/>
  <c r="AG27" i="20"/>
  <c r="AI27" i="20" s="1"/>
  <c r="AG39" i="20"/>
  <c r="AI39" i="20" s="1"/>
  <c r="AG40" i="20"/>
  <c r="AI40" i="20" s="1"/>
  <c r="AG13" i="20"/>
  <c r="AI13" i="20" s="1"/>
  <c r="AG18" i="20"/>
  <c r="AI18" i="20" s="1"/>
  <c r="AG30" i="20"/>
  <c r="AI30" i="20" s="1"/>
  <c r="AG15" i="20"/>
  <c r="AI15" i="20" s="1"/>
  <c r="AG29" i="20"/>
  <c r="AI29" i="20" s="1"/>
  <c r="AG28" i="20"/>
  <c r="AI28" i="20" s="1"/>
  <c r="AG17" i="20"/>
  <c r="AI17" i="20" s="1"/>
  <c r="AD26" i="20"/>
  <c r="AF26" i="20" s="1"/>
  <c r="AD31" i="20"/>
  <c r="AF31" i="20" s="1"/>
  <c r="AD36" i="20"/>
  <c r="AF36" i="20" s="1"/>
  <c r="AD23" i="20"/>
  <c r="AF23" i="20" s="1"/>
  <c r="AD21" i="20"/>
  <c r="AF21" i="20" s="1"/>
  <c r="AD19" i="20"/>
  <c r="AF19" i="20" s="1"/>
  <c r="AD32" i="20"/>
  <c r="AF32" i="20" s="1"/>
  <c r="AD14" i="20"/>
  <c r="AF14" i="20" s="1"/>
  <c r="AD38" i="20"/>
  <c r="AF38" i="20" s="1"/>
  <c r="AD22" i="20"/>
  <c r="AF22" i="20" s="1"/>
  <c r="AD35" i="20"/>
  <c r="AF35" i="20" s="1"/>
  <c r="AD16" i="20"/>
  <c r="AF16" i="20" s="1"/>
  <c r="AD34" i="20"/>
  <c r="AF34" i="20" s="1"/>
  <c r="AD12" i="20"/>
  <c r="AF12" i="20" s="1"/>
  <c r="AD20" i="20"/>
  <c r="AF20" i="20" s="1"/>
  <c r="AD25" i="20"/>
  <c r="AF25" i="20" s="1"/>
  <c r="AD37" i="20"/>
  <c r="AF37" i="20" s="1"/>
  <c r="AD24" i="20"/>
  <c r="AF24" i="20" s="1"/>
  <c r="AD27" i="20"/>
  <c r="AF27" i="20" s="1"/>
  <c r="AD39" i="20"/>
  <c r="AF39" i="20" s="1"/>
  <c r="AD40" i="20"/>
  <c r="AF40" i="20" s="1"/>
  <c r="AD13" i="20"/>
  <c r="AF13" i="20" s="1"/>
  <c r="AD18" i="20"/>
  <c r="AF18" i="20" s="1"/>
  <c r="AD30" i="20"/>
  <c r="AF30" i="20" s="1"/>
  <c r="AD15" i="20"/>
  <c r="AF15" i="20" s="1"/>
  <c r="AD29" i="20"/>
  <c r="AF29" i="20" s="1"/>
  <c r="AD28" i="20"/>
  <c r="AF28" i="20" s="1"/>
  <c r="AD17" i="20"/>
  <c r="AF17" i="20" s="1"/>
  <c r="AG33" i="20"/>
  <c r="AI33" i="20" s="1"/>
  <c r="AD33" i="20"/>
  <c r="AF33" i="20" s="1"/>
  <c r="AA19" i="21"/>
  <c r="AC19" i="21" s="1"/>
  <c r="X19" i="21"/>
  <c r="Z19" i="21" s="1"/>
  <c r="AA13" i="21"/>
  <c r="AC13" i="21" s="1"/>
  <c r="X13" i="21"/>
  <c r="Z13" i="21" s="1"/>
  <c r="AA20" i="21"/>
  <c r="AC20" i="21" s="1"/>
  <c r="X20" i="21"/>
  <c r="Z20" i="21" s="1"/>
  <c r="AA15" i="21"/>
  <c r="AC15" i="21" s="1"/>
  <c r="X15" i="21"/>
  <c r="Z15" i="21" s="1"/>
  <c r="AA21" i="21"/>
  <c r="AC21" i="21" s="1"/>
  <c r="X21" i="21"/>
  <c r="Z21" i="21" s="1"/>
  <c r="AA18" i="21"/>
  <c r="AC18" i="21" s="1"/>
  <c r="X18" i="21"/>
  <c r="Z18" i="21" s="1"/>
  <c r="AA16" i="21"/>
  <c r="AC16" i="21" s="1"/>
  <c r="X16" i="21"/>
  <c r="Z16" i="21" s="1"/>
  <c r="AA14" i="21"/>
  <c r="AC14" i="21" s="1"/>
  <c r="X14" i="21"/>
  <c r="Z14" i="21" s="1"/>
  <c r="AA17" i="21"/>
  <c r="AC17" i="21" s="1"/>
  <c r="X17" i="21"/>
  <c r="Z17" i="21" s="1"/>
  <c r="AA12" i="21"/>
  <c r="AC12" i="21" s="1"/>
  <c r="X12" i="21"/>
  <c r="Z12" i="21" s="1"/>
  <c r="AA23" i="21"/>
  <c r="AC23" i="21" s="1"/>
  <c r="X23" i="21"/>
  <c r="Z23" i="21" s="1"/>
  <c r="AA22" i="21"/>
  <c r="AC22" i="21" s="1"/>
  <c r="X22" i="21"/>
  <c r="Z22" i="21" s="1"/>
  <c r="AC15" i="22"/>
  <c r="AE15" i="22" s="1"/>
  <c r="Z15" i="22"/>
  <c r="AB15" i="22" s="1"/>
  <c r="AC27" i="22"/>
  <c r="AE27" i="22" s="1"/>
  <c r="Z27" i="22"/>
  <c r="AB27" i="22" s="1"/>
  <c r="AC26" i="22"/>
  <c r="AE26" i="22" s="1"/>
  <c r="Z26" i="22"/>
  <c r="AB26" i="22" s="1"/>
  <c r="AC17" i="22"/>
  <c r="AE17" i="22" s="1"/>
  <c r="Z17" i="22"/>
  <c r="AB17" i="22" s="1"/>
  <c r="AC20" i="22"/>
  <c r="AE20" i="22" s="1"/>
  <c r="Z20" i="22"/>
  <c r="AB20" i="22" s="1"/>
  <c r="AC19" i="22"/>
  <c r="AE19" i="22" s="1"/>
  <c r="Z19" i="22"/>
  <c r="AB19" i="22" s="1"/>
  <c r="AC23" i="22"/>
  <c r="AE23" i="22" s="1"/>
  <c r="Z23" i="22"/>
  <c r="AB23" i="22" s="1"/>
  <c r="AC21" i="22"/>
  <c r="AE21" i="22" s="1"/>
  <c r="Z21" i="22"/>
  <c r="AB21" i="22" s="1"/>
  <c r="AC16" i="22"/>
  <c r="AE16" i="22" s="1"/>
  <c r="Z16" i="22"/>
  <c r="AB16" i="22" s="1"/>
  <c r="AC22" i="22"/>
  <c r="AE22" i="22" s="1"/>
  <c r="Z22" i="22"/>
  <c r="AB22" i="22" s="1"/>
  <c r="AC12" i="22"/>
  <c r="AE12" i="22" s="1"/>
  <c r="Z12" i="22"/>
  <c r="AB12" i="22" s="1"/>
  <c r="AC24" i="22"/>
  <c r="AE24" i="22" s="1"/>
  <c r="Z24" i="22"/>
  <c r="AB24" i="22" s="1"/>
  <c r="AC25" i="22"/>
  <c r="AE25" i="22" s="1"/>
  <c r="Z25" i="22"/>
  <c r="AB25" i="22" s="1"/>
  <c r="AC18" i="22"/>
  <c r="AE18" i="22" s="1"/>
  <c r="Z18" i="22"/>
  <c r="AB18" i="22" s="1"/>
  <c r="AC14" i="22"/>
  <c r="AE14" i="22" s="1"/>
  <c r="Z14" i="22"/>
  <c r="AB14" i="22" s="1"/>
  <c r="AC13" i="22"/>
  <c r="AE13" i="22" s="1"/>
  <c r="Z13" i="22"/>
  <c r="AB13" i="22" s="1"/>
  <c r="AC25" i="23"/>
  <c r="AE25" i="23" s="1"/>
  <c r="AC32" i="23"/>
  <c r="AE32" i="23" s="1"/>
  <c r="AC33" i="23"/>
  <c r="AE33" i="23" s="1"/>
  <c r="AC24" i="23"/>
  <c r="AE24" i="23" s="1"/>
  <c r="AC36" i="23"/>
  <c r="AE36" i="23" s="1"/>
  <c r="AC21" i="23"/>
  <c r="AE21" i="23" s="1"/>
  <c r="AC13" i="23"/>
  <c r="AE13" i="23" s="1"/>
  <c r="AC17" i="23"/>
  <c r="AE17" i="23" s="1"/>
  <c r="AC26" i="23"/>
  <c r="AE26" i="23" s="1"/>
  <c r="AC27" i="23"/>
  <c r="AE27" i="23" s="1"/>
  <c r="AC35" i="23"/>
  <c r="AE35" i="23" s="1"/>
  <c r="AC29" i="23"/>
  <c r="AE29" i="23" s="1"/>
  <c r="AC12" i="23"/>
  <c r="AE12" i="23" s="1"/>
  <c r="AC28" i="23"/>
  <c r="AE28" i="23" s="1"/>
  <c r="AC15" i="23"/>
  <c r="AE15" i="23" s="1"/>
  <c r="AC16" i="23"/>
  <c r="AE16" i="23" s="1"/>
  <c r="AC18" i="23"/>
  <c r="AE18" i="23" s="1"/>
  <c r="AC22" i="23"/>
  <c r="AE22" i="23" s="1"/>
  <c r="AC19" i="23"/>
  <c r="AE19" i="23" s="1"/>
  <c r="AC14" i="23"/>
  <c r="AE14" i="23" s="1"/>
  <c r="AC30" i="23"/>
  <c r="AE30" i="23" s="1"/>
  <c r="AC23" i="23"/>
  <c r="AE23" i="23" s="1"/>
  <c r="AC20" i="23"/>
  <c r="AE20" i="23" s="1"/>
  <c r="AC31" i="23"/>
  <c r="AE31" i="23" s="1"/>
  <c r="AC34" i="23"/>
  <c r="AE34" i="23" s="1"/>
  <c r="Z25" i="23"/>
  <c r="AB25" i="23" s="1"/>
  <c r="Z32" i="23"/>
  <c r="AB32" i="23" s="1"/>
  <c r="Z33" i="23"/>
  <c r="AB33" i="23" s="1"/>
  <c r="Z24" i="23"/>
  <c r="AB24" i="23" s="1"/>
  <c r="Z36" i="23"/>
  <c r="AB36" i="23" s="1"/>
  <c r="Z21" i="23"/>
  <c r="AB21" i="23" s="1"/>
  <c r="Z13" i="23"/>
  <c r="AB13" i="23" s="1"/>
  <c r="Z17" i="23"/>
  <c r="AB17" i="23" s="1"/>
  <c r="Z26" i="23"/>
  <c r="AB26" i="23" s="1"/>
  <c r="Z27" i="23"/>
  <c r="AB27" i="23" s="1"/>
  <c r="Z35" i="23"/>
  <c r="AB35" i="23" s="1"/>
  <c r="Z29" i="23"/>
  <c r="AB29" i="23" s="1"/>
  <c r="Z12" i="23"/>
  <c r="AB12" i="23" s="1"/>
  <c r="Z28" i="23"/>
  <c r="AB28" i="23" s="1"/>
  <c r="Z15" i="23"/>
  <c r="AB15" i="23" s="1"/>
  <c r="Z16" i="23"/>
  <c r="AB16" i="23" s="1"/>
  <c r="Z18" i="23"/>
  <c r="AB18" i="23" s="1"/>
  <c r="Z22" i="23"/>
  <c r="AB22" i="23" s="1"/>
  <c r="Z19" i="23"/>
  <c r="AB19" i="23" s="1"/>
  <c r="Z14" i="23"/>
  <c r="AB14" i="23" s="1"/>
  <c r="Z30" i="23"/>
  <c r="AB30" i="23" s="1"/>
  <c r="Z23" i="23"/>
  <c r="AB23" i="23" s="1"/>
  <c r="Z20" i="23"/>
  <c r="AB20" i="23" s="1"/>
  <c r="Z31" i="23"/>
  <c r="AB31" i="23" s="1"/>
  <c r="Z34" i="23"/>
  <c r="AB34" i="23" s="1"/>
  <c r="AE35" i="14" l="1"/>
  <c r="AE31" i="14"/>
  <c r="AE24" i="14"/>
  <c r="AE25" i="14"/>
  <c r="AE33" i="14"/>
  <c r="AE34" i="14"/>
  <c r="AC30" i="14"/>
  <c r="AE30" i="14" s="1"/>
  <c r="AC23" i="14"/>
  <c r="AE23" i="14" s="1"/>
  <c r="AC19" i="14"/>
  <c r="AE19" i="14" s="1"/>
  <c r="AC35" i="14"/>
  <c r="AC32" i="14"/>
  <c r="AE32" i="14" s="1"/>
  <c r="AC27" i="14"/>
  <c r="AE27" i="14" s="1"/>
  <c r="AC18" i="14"/>
  <c r="AE18" i="14" s="1"/>
  <c r="AC31" i="14"/>
  <c r="AC28" i="14"/>
  <c r="AE28" i="14" s="1"/>
  <c r="AC36" i="14"/>
  <c r="AE36" i="14" s="1"/>
  <c r="AC17" i="14"/>
  <c r="AE17" i="14" s="1"/>
  <c r="AC24" i="14"/>
  <c r="AC16" i="14"/>
  <c r="AE16" i="14" s="1"/>
  <c r="AC15" i="14"/>
  <c r="AE15" i="14" s="1"/>
  <c r="AC20" i="14"/>
  <c r="AE20" i="14" s="1"/>
  <c r="AC25" i="14"/>
  <c r="AC29" i="14"/>
  <c r="AE29" i="14" s="1"/>
  <c r="AC12" i="14"/>
  <c r="AE12" i="14" s="1"/>
  <c r="AC14" i="14"/>
  <c r="AE14" i="14" s="1"/>
  <c r="AC33" i="14"/>
  <c r="AC21" i="14"/>
  <c r="AE21" i="14" s="1"/>
  <c r="AC26" i="14"/>
  <c r="AE26" i="14" s="1"/>
  <c r="AC37" i="14"/>
  <c r="AE37" i="14" s="1"/>
  <c r="AC34" i="14"/>
  <c r="AC22" i="14"/>
  <c r="AE22" i="14" s="1"/>
  <c r="AC13" i="14"/>
  <c r="AE13" i="14" s="1"/>
  <c r="AB30" i="14"/>
  <c r="AB32" i="14"/>
  <c r="AB28" i="14"/>
  <c r="AB16" i="14"/>
  <c r="AB29" i="14"/>
  <c r="AB21" i="14"/>
  <c r="AB22" i="14"/>
  <c r="Z30" i="14"/>
  <c r="Z23" i="14"/>
  <c r="AB23" i="14" s="1"/>
  <c r="Z19" i="14"/>
  <c r="AB19" i="14" s="1"/>
  <c r="Z35" i="14"/>
  <c r="AB35" i="14" s="1"/>
  <c r="Z32" i="14"/>
  <c r="Z27" i="14"/>
  <c r="AB27" i="14" s="1"/>
  <c r="Z18" i="14"/>
  <c r="AB18" i="14" s="1"/>
  <c r="Z31" i="14"/>
  <c r="AB31" i="14" s="1"/>
  <c r="Z28" i="14"/>
  <c r="Z36" i="14"/>
  <c r="AB36" i="14" s="1"/>
  <c r="Z17" i="14"/>
  <c r="AB17" i="14" s="1"/>
  <c r="Z24" i="14"/>
  <c r="AB24" i="14" s="1"/>
  <c r="Z16" i="14"/>
  <c r="Z15" i="14"/>
  <c r="AB15" i="14" s="1"/>
  <c r="Z20" i="14"/>
  <c r="AB20" i="14" s="1"/>
  <c r="Z25" i="14"/>
  <c r="AB25" i="14" s="1"/>
  <c r="Z29" i="14"/>
  <c r="Z12" i="14"/>
  <c r="AB12" i="14" s="1"/>
  <c r="Z14" i="14"/>
  <c r="AB14" i="14" s="1"/>
  <c r="Z33" i="14"/>
  <c r="AB33" i="14" s="1"/>
  <c r="Z21" i="14"/>
  <c r="Z26" i="14"/>
  <c r="AB26" i="14" s="1"/>
  <c r="Z37" i="14"/>
  <c r="AB37" i="14" s="1"/>
  <c r="Z34" i="14"/>
  <c r="AB34" i="14" s="1"/>
  <c r="Z22" i="14"/>
  <c r="Z13" i="14"/>
  <c r="AB13" i="14"/>
  <c r="AC21" i="16" l="1"/>
  <c r="AC12" i="16"/>
  <c r="AC40" i="16"/>
  <c r="AC39" i="16"/>
  <c r="AC13" i="16"/>
  <c r="AC26" i="16"/>
  <c r="AC34" i="16"/>
  <c r="AB16" i="16"/>
  <c r="AB27" i="16"/>
  <c r="AB31" i="16"/>
  <c r="AC31" i="16" s="1"/>
  <c r="AB21" i="16"/>
  <c r="AB22" i="16"/>
  <c r="AB38" i="16"/>
  <c r="AB23" i="16"/>
  <c r="AC23" i="16" s="1"/>
  <c r="AB12" i="16"/>
  <c r="AB33" i="16"/>
  <c r="AB25" i="16"/>
  <c r="AB35" i="16"/>
  <c r="AC35" i="16" s="1"/>
  <c r="AB40" i="16"/>
  <c r="AB19" i="16"/>
  <c r="AB32" i="16"/>
  <c r="AB29" i="16"/>
  <c r="AC29" i="16" s="1"/>
  <c r="AB39" i="16"/>
  <c r="AB20" i="16"/>
  <c r="AB28" i="16"/>
  <c r="AB15" i="16"/>
  <c r="AC15" i="16" s="1"/>
  <c r="AB13" i="16"/>
  <c r="AB14" i="16"/>
  <c r="AB36" i="16"/>
  <c r="AB18" i="16"/>
  <c r="AC18" i="16" s="1"/>
  <c r="AB26" i="16"/>
  <c r="AB30" i="16"/>
  <c r="AB37" i="16"/>
  <c r="AB17" i="16"/>
  <c r="AC17" i="16" s="1"/>
  <c r="AB34" i="16"/>
  <c r="AB24" i="16"/>
  <c r="AA16" i="16"/>
  <c r="AC16" i="16" s="1"/>
  <c r="AA27" i="16"/>
  <c r="AC27" i="16" s="1"/>
  <c r="AA31" i="16"/>
  <c r="AA21" i="16"/>
  <c r="AA22" i="16"/>
  <c r="AC22" i="16" s="1"/>
  <c r="AA38" i="16"/>
  <c r="AC38" i="16" s="1"/>
  <c r="AA23" i="16"/>
  <c r="AA12" i="16"/>
  <c r="AA33" i="16"/>
  <c r="AC33" i="16" s="1"/>
  <c r="AA25" i="16"/>
  <c r="AC25" i="16" s="1"/>
  <c r="AA35" i="16"/>
  <c r="AA40" i="16"/>
  <c r="AA19" i="16"/>
  <c r="AC19" i="16" s="1"/>
  <c r="AA32" i="16"/>
  <c r="AC32" i="16" s="1"/>
  <c r="AA29" i="16"/>
  <c r="AA39" i="16"/>
  <c r="AA20" i="16"/>
  <c r="AC20" i="16" s="1"/>
  <c r="AA28" i="16"/>
  <c r="AC28" i="16" s="1"/>
  <c r="AA15" i="16"/>
  <c r="AA13" i="16"/>
  <c r="AA14" i="16"/>
  <c r="AC14" i="16" s="1"/>
  <c r="AA36" i="16"/>
  <c r="AC36" i="16" s="1"/>
  <c r="AA18" i="16"/>
  <c r="AA26" i="16"/>
  <c r="AA30" i="16"/>
  <c r="AC30" i="16" s="1"/>
  <c r="AA37" i="16"/>
  <c r="AC37" i="16" s="1"/>
  <c r="AA17" i="16"/>
  <c r="AA34" i="16"/>
  <c r="AA24" i="16"/>
  <c r="AC24" i="16" s="1"/>
  <c r="Z16" i="16"/>
  <c r="Z22" i="16"/>
  <c r="Z33" i="16"/>
  <c r="Z19" i="16"/>
  <c r="Z20" i="16"/>
  <c r="Z14" i="16"/>
  <c r="Z30" i="16"/>
  <c r="Z24" i="16"/>
  <c r="Y16" i="16"/>
  <c r="Y27" i="16"/>
  <c r="Y31" i="16"/>
  <c r="Y21" i="16"/>
  <c r="Z21" i="16" s="1"/>
  <c r="Y22" i="16"/>
  <c r="Y38" i="16"/>
  <c r="Y23" i="16"/>
  <c r="Y12" i="16"/>
  <c r="Z12" i="16" s="1"/>
  <c r="Y33" i="16"/>
  <c r="Y25" i="16"/>
  <c r="Y35" i="16"/>
  <c r="Y40" i="16"/>
  <c r="Z40" i="16" s="1"/>
  <c r="Y19" i="16"/>
  <c r="Y32" i="16"/>
  <c r="Y29" i="16"/>
  <c r="Y39" i="16"/>
  <c r="Z39" i="16" s="1"/>
  <c r="Y20" i="16"/>
  <c r="Y28" i="16"/>
  <c r="Y15" i="16"/>
  <c r="Y13" i="16"/>
  <c r="Z13" i="16" s="1"/>
  <c r="Y14" i="16"/>
  <c r="Y36" i="16"/>
  <c r="Y18" i="16"/>
  <c r="Y26" i="16"/>
  <c r="Z26" i="16" s="1"/>
  <c r="Y30" i="16"/>
  <c r="Y37" i="16"/>
  <c r="Y17" i="16"/>
  <c r="Y34" i="16"/>
  <c r="Z34" i="16" s="1"/>
  <c r="Y24" i="16"/>
  <c r="X16" i="16"/>
  <c r="X27" i="16"/>
  <c r="Z27" i="16" s="1"/>
  <c r="X31" i="16"/>
  <c r="Z31" i="16" s="1"/>
  <c r="X21" i="16"/>
  <c r="X22" i="16"/>
  <c r="X38" i="16"/>
  <c r="Z38" i="16" s="1"/>
  <c r="X23" i="16"/>
  <c r="Z23" i="16" s="1"/>
  <c r="X12" i="16"/>
  <c r="X33" i="16"/>
  <c r="X25" i="16"/>
  <c r="Z25" i="16" s="1"/>
  <c r="X35" i="16"/>
  <c r="Z35" i="16" s="1"/>
  <c r="X40" i="16"/>
  <c r="X19" i="16"/>
  <c r="X32" i="16"/>
  <c r="Z32" i="16" s="1"/>
  <c r="X29" i="16"/>
  <c r="Z29" i="16" s="1"/>
  <c r="X39" i="16"/>
  <c r="X20" i="16"/>
  <c r="X28" i="16"/>
  <c r="Z28" i="16" s="1"/>
  <c r="X15" i="16"/>
  <c r="Z15" i="16" s="1"/>
  <c r="X13" i="16"/>
  <c r="X14" i="16"/>
  <c r="X36" i="16"/>
  <c r="Z36" i="16" s="1"/>
  <c r="X18" i="16"/>
  <c r="Z18" i="16" s="1"/>
  <c r="X26" i="16"/>
  <c r="X30" i="16"/>
  <c r="X37" i="16"/>
  <c r="Z37" i="16" s="1"/>
  <c r="X17" i="16"/>
  <c r="Z17" i="16" s="1"/>
  <c r="X34" i="16"/>
  <c r="X24" i="16"/>
  <c r="T22" i="17"/>
  <c r="U22" i="17" s="1"/>
  <c r="T12" i="17"/>
  <c r="U12" i="17" s="1"/>
  <c r="T26" i="17"/>
  <c r="U26" i="17" s="1"/>
  <c r="T27" i="17"/>
  <c r="U27" i="17" s="1"/>
  <c r="T34" i="17"/>
  <c r="U34" i="17" s="1"/>
  <c r="T13" i="17"/>
  <c r="U13" i="17" s="1"/>
  <c r="T33" i="17"/>
  <c r="U33" i="17" s="1"/>
  <c r="T15" i="17"/>
  <c r="U15" i="17" s="1"/>
  <c r="T16" i="17"/>
  <c r="U16" i="17" s="1"/>
  <c r="T17" i="17"/>
  <c r="U17" i="17" s="1"/>
  <c r="T25" i="17"/>
  <c r="U25" i="17" s="1"/>
  <c r="T18" i="17"/>
  <c r="U18" i="17" s="1"/>
  <c r="T28" i="17"/>
  <c r="U28" i="17" s="1"/>
  <c r="T29" i="17"/>
  <c r="U29" i="17" s="1"/>
  <c r="T30" i="17"/>
  <c r="U30" i="17" s="1"/>
  <c r="T35" i="17"/>
  <c r="U35" i="17" s="1"/>
  <c r="T23" i="17"/>
  <c r="U23" i="17" s="1"/>
  <c r="T31" i="17"/>
  <c r="U31" i="17" s="1"/>
  <c r="T19" i="17"/>
  <c r="U19" i="17" s="1"/>
  <c r="T20" i="17"/>
  <c r="U20" i="17" s="1"/>
  <c r="T32" i="17"/>
  <c r="U32" i="17" s="1"/>
  <c r="T21" i="17"/>
  <c r="U21" i="17" s="1"/>
  <c r="T24" i="17"/>
  <c r="U24" i="17" s="1"/>
  <c r="T14" i="17"/>
  <c r="U14" i="17" s="1"/>
  <c r="S22" i="17"/>
  <c r="S12" i="17"/>
  <c r="S26" i="17"/>
  <c r="S27" i="17"/>
  <c r="S34" i="17"/>
  <c r="S13" i="17"/>
  <c r="S33" i="17"/>
  <c r="S15" i="17"/>
  <c r="S16" i="17"/>
  <c r="S17" i="17"/>
  <c r="S25" i="17"/>
  <c r="S18" i="17"/>
  <c r="S28" i="17"/>
  <c r="S29" i="17"/>
  <c r="S30" i="17"/>
  <c r="S35" i="17"/>
  <c r="S23" i="17"/>
  <c r="S31" i="17"/>
  <c r="S19" i="17"/>
  <c r="S20" i="17"/>
  <c r="S32" i="17"/>
  <c r="S21" i="17"/>
  <c r="S24" i="17"/>
  <c r="S14" i="17"/>
  <c r="R22" i="17"/>
  <c r="R26" i="17"/>
  <c r="R27" i="17"/>
  <c r="R34" i="17"/>
  <c r="R33" i="17"/>
  <c r="R15" i="17"/>
  <c r="R16" i="17"/>
  <c r="R25" i="17"/>
  <c r="R18" i="17"/>
  <c r="R28" i="17"/>
  <c r="R30" i="17"/>
  <c r="R35" i="17"/>
  <c r="R23" i="17"/>
  <c r="R19" i="17"/>
  <c r="R20" i="17"/>
  <c r="R32" i="17"/>
  <c r="R24" i="17"/>
  <c r="Q22" i="17"/>
  <c r="Q12" i="17"/>
  <c r="Q26" i="17"/>
  <c r="Q27" i="17"/>
  <c r="Q34" i="17"/>
  <c r="Q13" i="17"/>
  <c r="Q33" i="17"/>
  <c r="Q15" i="17"/>
  <c r="Q16" i="17"/>
  <c r="Q17" i="17"/>
  <c r="Q25" i="17"/>
  <c r="Q18" i="17"/>
  <c r="Q28" i="17"/>
  <c r="Q29" i="17"/>
  <c r="Q30" i="17"/>
  <c r="Q35" i="17"/>
  <c r="Q23" i="17"/>
  <c r="Q31" i="17"/>
  <c r="Q19" i="17"/>
  <c r="Q20" i="17"/>
  <c r="Q32" i="17"/>
  <c r="Q21" i="17"/>
  <c r="Q24" i="17"/>
  <c r="Q14" i="17"/>
  <c r="P22" i="17"/>
  <c r="P12" i="17"/>
  <c r="R12" i="17" s="1"/>
  <c r="P26" i="17"/>
  <c r="P27" i="17"/>
  <c r="P34" i="17"/>
  <c r="P13" i="17"/>
  <c r="R13" i="17" s="1"/>
  <c r="P33" i="17"/>
  <c r="P15" i="17"/>
  <c r="P16" i="17"/>
  <c r="P17" i="17"/>
  <c r="R17" i="17" s="1"/>
  <c r="P25" i="17"/>
  <c r="P18" i="17"/>
  <c r="P28" i="17"/>
  <c r="P29" i="17"/>
  <c r="R29" i="17" s="1"/>
  <c r="P30" i="17"/>
  <c r="P35" i="17"/>
  <c r="P23" i="17"/>
  <c r="P31" i="17"/>
  <c r="R31" i="17" s="1"/>
  <c r="P19" i="17"/>
  <c r="P20" i="17"/>
  <c r="P32" i="17"/>
  <c r="P21" i="17"/>
  <c r="R21" i="17" s="1"/>
  <c r="P24" i="17"/>
  <c r="P14" i="17"/>
  <c r="T16" i="18"/>
  <c r="U16" i="18" s="1"/>
  <c r="T25" i="18"/>
  <c r="U25" i="18" s="1"/>
  <c r="T17" i="18"/>
  <c r="U17" i="18" s="1"/>
  <c r="T18" i="18"/>
  <c r="U18" i="18" s="1"/>
  <c r="T14" i="18"/>
  <c r="U14" i="18" s="1"/>
  <c r="T15" i="18"/>
  <c r="U15" i="18" s="1"/>
  <c r="T19" i="18"/>
  <c r="U19" i="18" s="1"/>
  <c r="T20" i="18"/>
  <c r="U20" i="18" s="1"/>
  <c r="T26" i="18"/>
  <c r="U26" i="18" s="1"/>
  <c r="T21" i="18"/>
  <c r="U21" i="18" s="1"/>
  <c r="T22" i="18"/>
  <c r="U22" i="18" s="1"/>
  <c r="T29" i="18"/>
  <c r="U29" i="18" s="1"/>
  <c r="T30" i="18"/>
  <c r="U30" i="18" s="1"/>
  <c r="T33" i="18"/>
  <c r="U33" i="18" s="1"/>
  <c r="T34" i="18"/>
  <c r="U34" i="18" s="1"/>
  <c r="T31" i="18"/>
  <c r="U31" i="18" s="1"/>
  <c r="T23" i="18"/>
  <c r="U23" i="18" s="1"/>
  <c r="T24" i="18"/>
  <c r="U24" i="18" s="1"/>
  <c r="T35" i="18"/>
  <c r="U35" i="18" s="1"/>
  <c r="T12" i="18"/>
  <c r="U12" i="18" s="1"/>
  <c r="T13" i="18"/>
  <c r="U13" i="18" s="1"/>
  <c r="T27" i="18"/>
  <c r="U27" i="18" s="1"/>
  <c r="T32" i="18"/>
  <c r="U32" i="18" s="1"/>
  <c r="T28" i="18"/>
  <c r="U28" i="18" s="1"/>
  <c r="S16" i="18"/>
  <c r="S25" i="18"/>
  <c r="S17" i="18"/>
  <c r="S18" i="18"/>
  <c r="S14" i="18"/>
  <c r="S15" i="18"/>
  <c r="S19" i="18"/>
  <c r="S20" i="18"/>
  <c r="S26" i="18"/>
  <c r="S21" i="18"/>
  <c r="S22" i="18"/>
  <c r="S29" i="18"/>
  <c r="S30" i="18"/>
  <c r="S33" i="18"/>
  <c r="S34" i="18"/>
  <c r="S31" i="18"/>
  <c r="S23" i="18"/>
  <c r="S24" i="18"/>
  <c r="S35" i="18"/>
  <c r="S12" i="18"/>
  <c r="S13" i="18"/>
  <c r="S27" i="18"/>
  <c r="S32" i="18"/>
  <c r="S28" i="18"/>
  <c r="P16" i="18"/>
  <c r="P25" i="18"/>
  <c r="R25" i="18" s="1"/>
  <c r="P17" i="18"/>
  <c r="P18" i="18"/>
  <c r="R18" i="18" s="1"/>
  <c r="P14" i="18"/>
  <c r="P15" i="18"/>
  <c r="R15" i="18" s="1"/>
  <c r="P19" i="18"/>
  <c r="P20" i="18"/>
  <c r="R20" i="18" s="1"/>
  <c r="P26" i="18"/>
  <c r="P21" i="18"/>
  <c r="R21" i="18" s="1"/>
  <c r="P22" i="18"/>
  <c r="P29" i="18"/>
  <c r="R29" i="18" s="1"/>
  <c r="P30" i="18"/>
  <c r="P33" i="18"/>
  <c r="R33" i="18" s="1"/>
  <c r="P34" i="18"/>
  <c r="P31" i="18"/>
  <c r="R31" i="18" s="1"/>
  <c r="P23" i="18"/>
  <c r="P24" i="18"/>
  <c r="R24" i="18" s="1"/>
  <c r="P35" i="18"/>
  <c r="P12" i="18"/>
  <c r="R12" i="18" s="1"/>
  <c r="P13" i="18"/>
  <c r="P27" i="18"/>
  <c r="R27" i="18" s="1"/>
  <c r="P32" i="18"/>
  <c r="Q16" i="18"/>
  <c r="R16" i="18" s="1"/>
  <c r="Q25" i="18"/>
  <c r="Q17" i="18"/>
  <c r="Q18" i="18"/>
  <c r="Q14" i="18"/>
  <c r="R14" i="18" s="1"/>
  <c r="Q15" i="18"/>
  <c r="Q19" i="18"/>
  <c r="Q20" i="18"/>
  <c r="Q26" i="18"/>
  <c r="R26" i="18" s="1"/>
  <c r="Q21" i="18"/>
  <c r="Q22" i="18"/>
  <c r="Q29" i="18"/>
  <c r="Q30" i="18"/>
  <c r="R30" i="18" s="1"/>
  <c r="Q33" i="18"/>
  <c r="Q34" i="18"/>
  <c r="Q31" i="18"/>
  <c r="Q23" i="18"/>
  <c r="R23" i="18" s="1"/>
  <c r="Q24" i="18"/>
  <c r="Q35" i="18"/>
  <c r="Q12" i="18"/>
  <c r="Q13" i="18"/>
  <c r="R13" i="18" s="1"/>
  <c r="Q27" i="18"/>
  <c r="Q32" i="18"/>
  <c r="P28" i="18"/>
  <c r="Q28" i="18"/>
  <c r="R28" i="18" s="1"/>
  <c r="R14" i="17"/>
  <c r="Y13" i="11"/>
  <c r="AA13" i="11" s="1"/>
  <c r="Y14" i="11"/>
  <c r="Y15" i="11"/>
  <c r="AA15" i="11" s="1"/>
  <c r="Y16" i="11"/>
  <c r="AA16" i="11" s="1"/>
  <c r="Y17" i="11"/>
  <c r="AA17" i="11" s="1"/>
  <c r="Y18" i="11"/>
  <c r="Y19" i="11"/>
  <c r="AA19" i="11" s="1"/>
  <c r="Y20" i="11"/>
  <c r="AA20" i="11" s="1"/>
  <c r="Y21" i="11"/>
  <c r="AA21" i="11" s="1"/>
  <c r="Y22" i="11"/>
  <c r="Y23" i="11"/>
  <c r="AA23" i="11" s="1"/>
  <c r="Y24" i="11"/>
  <c r="AA24" i="11" s="1"/>
  <c r="Y25" i="11"/>
  <c r="AA25" i="11" s="1"/>
  <c r="Y26" i="11"/>
  <c r="Y27" i="11"/>
  <c r="AA27" i="11" s="1"/>
  <c r="Y28" i="11"/>
  <c r="AA28" i="11" s="1"/>
  <c r="Y12" i="11"/>
  <c r="V13" i="11"/>
  <c r="V14" i="11"/>
  <c r="X14" i="11" s="1"/>
  <c r="V15" i="11"/>
  <c r="V16" i="11"/>
  <c r="V17" i="11"/>
  <c r="V18" i="11"/>
  <c r="V19" i="11"/>
  <c r="V20" i="11"/>
  <c r="V21" i="11"/>
  <c r="V22" i="11"/>
  <c r="V23" i="11"/>
  <c r="V24" i="11"/>
  <c r="V25" i="11"/>
  <c r="V26" i="11"/>
  <c r="V27" i="11"/>
  <c r="V28" i="11"/>
  <c r="V12" i="11"/>
  <c r="W28" i="11"/>
  <c r="X28" i="11"/>
  <c r="W27" i="11"/>
  <c r="X27" i="11"/>
  <c r="AA26" i="11"/>
  <c r="W26" i="11"/>
  <c r="X26" i="11"/>
  <c r="W25" i="11"/>
  <c r="X25" i="11"/>
  <c r="W24" i="11"/>
  <c r="X24" i="11"/>
  <c r="W23" i="11"/>
  <c r="X23" i="11"/>
  <c r="AA22" i="11"/>
  <c r="W22" i="11"/>
  <c r="X22" i="11"/>
  <c r="W21" i="11"/>
  <c r="X21" i="11"/>
  <c r="W20" i="11"/>
  <c r="X20" i="11"/>
  <c r="W19" i="11"/>
  <c r="X19" i="11"/>
  <c r="AA18" i="11"/>
  <c r="W18" i="11"/>
  <c r="X18" i="11"/>
  <c r="W17" i="11"/>
  <c r="X17" i="11"/>
  <c r="W16" i="11"/>
  <c r="X16" i="11"/>
  <c r="W15" i="11"/>
  <c r="X15" i="11"/>
  <c r="AA14" i="11"/>
  <c r="W13" i="11"/>
  <c r="X13" i="11"/>
  <c r="AA12" i="11"/>
  <c r="W12" i="11"/>
  <c r="X12" i="11"/>
  <c r="R32" i="18" l="1"/>
  <c r="R35" i="18"/>
  <c r="R34" i="18"/>
  <c r="R22" i="18"/>
  <c r="R19" i="18"/>
  <c r="R17" i="18"/>
  <c r="AE30" i="9"/>
  <c r="AG30" i="9" s="1"/>
  <c r="AE17" i="9"/>
  <c r="AE25" i="9"/>
  <c r="AG25" i="9" s="1"/>
  <c r="AE16" i="9"/>
  <c r="AG16" i="9" s="1"/>
  <c r="AE18" i="9"/>
  <c r="AG18" i="9" s="1"/>
  <c r="AE23" i="9"/>
  <c r="AE13" i="9"/>
  <c r="AE29" i="9"/>
  <c r="AG29" i="9" s="1"/>
  <c r="AE22" i="9"/>
  <c r="AG22" i="9" s="1"/>
  <c r="AE31" i="9"/>
  <c r="AG31" i="9" s="1"/>
  <c r="AE24" i="9"/>
  <c r="AG24" i="9" s="1"/>
  <c r="AE20" i="9"/>
  <c r="AG20" i="9" s="1"/>
  <c r="AE19" i="9"/>
  <c r="AE28" i="9"/>
  <c r="AG28" i="9" s="1"/>
  <c r="AE14" i="9"/>
  <c r="AE21" i="9"/>
  <c r="AG21" i="9" s="1"/>
  <c r="AE26" i="9"/>
  <c r="AG26" i="9" s="1"/>
  <c r="AE15" i="9"/>
  <c r="AE27" i="9"/>
  <c r="AE12" i="9"/>
  <c r="AG12" i="9" s="1"/>
  <c r="AB30" i="9"/>
  <c r="AB17" i="9"/>
  <c r="AB25" i="9"/>
  <c r="AB16" i="9"/>
  <c r="AB18" i="9"/>
  <c r="AB23" i="9"/>
  <c r="AB13" i="9"/>
  <c r="AB29" i="9"/>
  <c r="AB22" i="9"/>
  <c r="AB31" i="9"/>
  <c r="AB24" i="9"/>
  <c r="AB20" i="9"/>
  <c r="AB19" i="9"/>
  <c r="AB28" i="9"/>
  <c r="AB14" i="9"/>
  <c r="AB21" i="9"/>
  <c r="AD21" i="9" s="1"/>
  <c r="AB26" i="9"/>
  <c r="AB15" i="9"/>
  <c r="AB27" i="9"/>
  <c r="AB12" i="9"/>
  <c r="AE13" i="10"/>
  <c r="AG13" i="10" s="1"/>
  <c r="AE35" i="10"/>
  <c r="AE25" i="10"/>
  <c r="AG25" i="10" s="1"/>
  <c r="AE23" i="10"/>
  <c r="AG23" i="10" s="1"/>
  <c r="AE22" i="10"/>
  <c r="AG22" i="10" s="1"/>
  <c r="AE36" i="10"/>
  <c r="AE19" i="10"/>
  <c r="AG19" i="10" s="1"/>
  <c r="AE28" i="10"/>
  <c r="AG28" i="10" s="1"/>
  <c r="AE24" i="10"/>
  <c r="AG24" i="10" s="1"/>
  <c r="AE29" i="10"/>
  <c r="AE15" i="10"/>
  <c r="AG15" i="10" s="1"/>
  <c r="AE12" i="10"/>
  <c r="AG12" i="10" s="1"/>
  <c r="AE34" i="10"/>
  <c r="AG34" i="10" s="1"/>
  <c r="AE16" i="10"/>
  <c r="AE20" i="10"/>
  <c r="AE17" i="10"/>
  <c r="AG17" i="10" s="1"/>
  <c r="AE18" i="10"/>
  <c r="AG18" i="10" s="1"/>
  <c r="AE32" i="10"/>
  <c r="AE21" i="10"/>
  <c r="AG21" i="10" s="1"/>
  <c r="AE27" i="10"/>
  <c r="AG27" i="10" s="1"/>
  <c r="AE31" i="10"/>
  <c r="AG31" i="10" s="1"/>
  <c r="AE14" i="10"/>
  <c r="AE30" i="10"/>
  <c r="AG30" i="10" s="1"/>
  <c r="AE26" i="10"/>
  <c r="AG26" i="10" s="1"/>
  <c r="AG20" i="10"/>
  <c r="AG14" i="10"/>
  <c r="AE33" i="10"/>
  <c r="AG33" i="10" s="1"/>
  <c r="AB13" i="10"/>
  <c r="AD13" i="10" s="1"/>
  <c r="AB35" i="10"/>
  <c r="AB25" i="10"/>
  <c r="AB23" i="10"/>
  <c r="AD23" i="10" s="1"/>
  <c r="AB22" i="10"/>
  <c r="AB36" i="10"/>
  <c r="AD36" i="10" s="1"/>
  <c r="AB19" i="10"/>
  <c r="AB28" i="10"/>
  <c r="AB24" i="10"/>
  <c r="AD24" i="10" s="1"/>
  <c r="AB29" i="10"/>
  <c r="AB15" i="10"/>
  <c r="AB12" i="10"/>
  <c r="AB34" i="10"/>
  <c r="AD34" i="10" s="1"/>
  <c r="AB16" i="10"/>
  <c r="AB20" i="10"/>
  <c r="AB17" i="10"/>
  <c r="AB18" i="10"/>
  <c r="AD18" i="10" s="1"/>
  <c r="AB32" i="10"/>
  <c r="AB21" i="10"/>
  <c r="AB27" i="10"/>
  <c r="AB31" i="10"/>
  <c r="AB14" i="10"/>
  <c r="AB30" i="10"/>
  <c r="AB26" i="10"/>
  <c r="AB33" i="10"/>
  <c r="AD33" i="10" s="1"/>
  <c r="AG27" i="9"/>
  <c r="AC27" i="9"/>
  <c r="AG15" i="9"/>
  <c r="AC15" i="9"/>
  <c r="AC26" i="9"/>
  <c r="AC21" i="9"/>
  <c r="AG14" i="9"/>
  <c r="AC14" i="9"/>
  <c r="AD14" i="9"/>
  <c r="AC28" i="9"/>
  <c r="AG19" i="9"/>
  <c r="AC19" i="9"/>
  <c r="AC20" i="9"/>
  <c r="AD20" i="9"/>
  <c r="AC24" i="9"/>
  <c r="AD24" i="9"/>
  <c r="AC31" i="9"/>
  <c r="AC22" i="9"/>
  <c r="AD22" i="9"/>
  <c r="AC29" i="9"/>
  <c r="AD29" i="9"/>
  <c r="AG13" i="9"/>
  <c r="AC13" i="9"/>
  <c r="AD13" i="9" s="1"/>
  <c r="AG23" i="9"/>
  <c r="AC23" i="9"/>
  <c r="AC18" i="9"/>
  <c r="AC16" i="9"/>
  <c r="AC25" i="9"/>
  <c r="AG17" i="9"/>
  <c r="AC17" i="9"/>
  <c r="AC30" i="9"/>
  <c r="AC12" i="9"/>
  <c r="AC26" i="10"/>
  <c r="AC30" i="10"/>
  <c r="AC14" i="10"/>
  <c r="AD14" i="10"/>
  <c r="AC31" i="10"/>
  <c r="AC27" i="10"/>
  <c r="AC21" i="10"/>
  <c r="AG32" i="10"/>
  <c r="AC32" i="10"/>
  <c r="AC18" i="10"/>
  <c r="AC17" i="10"/>
  <c r="AD17" i="10"/>
  <c r="AC20" i="10"/>
  <c r="AG16" i="10"/>
  <c r="AC16" i="10"/>
  <c r="AD16" i="10"/>
  <c r="AC34" i="10"/>
  <c r="AC12" i="10"/>
  <c r="AD12" i="10"/>
  <c r="AC15" i="10"/>
  <c r="AG29" i="10"/>
  <c r="AC29" i="10"/>
  <c r="AC24" i="10"/>
  <c r="AC28" i="10"/>
  <c r="AC19" i="10"/>
  <c r="AG36" i="10"/>
  <c r="AC36" i="10"/>
  <c r="AC22" i="10"/>
  <c r="AC23" i="10"/>
  <c r="AC25" i="10"/>
  <c r="AD25" i="10" s="1"/>
  <c r="AG35" i="10"/>
  <c r="AC35" i="10"/>
  <c r="AC13" i="10"/>
  <c r="AC33" i="10"/>
  <c r="AD22" i="10" l="1"/>
  <c r="AD26" i="10"/>
  <c r="AD28" i="10"/>
  <c r="AD12" i="9"/>
  <c r="AD16" i="9"/>
  <c r="AD27" i="9"/>
  <c r="AD25" i="9"/>
  <c r="AD26" i="9"/>
  <c r="AD19" i="9"/>
  <c r="AD18" i="9"/>
  <c r="AD30" i="9"/>
  <c r="AD15" i="9"/>
  <c r="AD28" i="9"/>
  <c r="AD31" i="9"/>
  <c r="AD23" i="9"/>
  <c r="AD17" i="9"/>
  <c r="AD15" i="10"/>
  <c r="AD21" i="10"/>
  <c r="AD32" i="10"/>
  <c r="AD29" i="10"/>
  <c r="AD35" i="10"/>
  <c r="AD19" i="10"/>
  <c r="AD20" i="10"/>
  <c r="AD27" i="10"/>
  <c r="AD31" i="10"/>
  <c r="AD30" i="10"/>
  <c r="X13" i="5"/>
  <c r="X24" i="5"/>
  <c r="X16" i="5"/>
  <c r="X21" i="5"/>
  <c r="X19" i="5"/>
  <c r="X25" i="5"/>
  <c r="X20" i="5"/>
  <c r="X17" i="5"/>
  <c r="X14" i="5"/>
  <c r="X18" i="5"/>
  <c r="X28" i="5"/>
  <c r="X22" i="5"/>
  <c r="X26" i="5"/>
  <c r="X27" i="5"/>
  <c r="X23" i="5"/>
  <c r="X12" i="5"/>
  <c r="X31" i="5"/>
  <c r="X30" i="5"/>
  <c r="X29" i="5"/>
  <c r="X15" i="5"/>
  <c r="W13" i="5"/>
  <c r="W24" i="5"/>
  <c r="W16" i="5"/>
  <c r="W21" i="5"/>
  <c r="W19" i="5"/>
  <c r="W25" i="5"/>
  <c r="W20" i="5"/>
  <c r="W17" i="5"/>
  <c r="W14" i="5"/>
  <c r="W18" i="5"/>
  <c r="W28" i="5"/>
  <c r="W22" i="5"/>
  <c r="W26" i="5"/>
  <c r="W27" i="5"/>
  <c r="W23" i="5"/>
  <c r="W12" i="5"/>
  <c r="W31" i="5"/>
  <c r="W30" i="5"/>
  <c r="W29" i="5"/>
  <c r="W15" i="5"/>
  <c r="U13" i="5"/>
  <c r="U24" i="5"/>
  <c r="U16" i="5"/>
  <c r="U21" i="5"/>
  <c r="U19" i="5"/>
  <c r="U25" i="5"/>
  <c r="U20" i="5"/>
  <c r="U17" i="5"/>
  <c r="U14" i="5"/>
  <c r="U18" i="5"/>
  <c r="U28" i="5"/>
  <c r="U22" i="5"/>
  <c r="U26" i="5"/>
  <c r="U27" i="5"/>
  <c r="U23" i="5"/>
  <c r="U12" i="5"/>
  <c r="U31" i="5"/>
  <c r="U30" i="5"/>
  <c r="U29" i="5"/>
  <c r="U15" i="5"/>
  <c r="T13" i="5"/>
  <c r="T24" i="5"/>
  <c r="T16" i="5"/>
  <c r="T21" i="5"/>
  <c r="T19" i="5"/>
  <c r="T25" i="5"/>
  <c r="T20" i="5"/>
  <c r="T17" i="5"/>
  <c r="T14" i="5"/>
  <c r="T18" i="5"/>
  <c r="T28" i="5"/>
  <c r="T22" i="5"/>
  <c r="T26" i="5"/>
  <c r="T27" i="5"/>
  <c r="T23" i="5"/>
  <c r="T12" i="5"/>
  <c r="T31" i="5"/>
  <c r="T30" i="5"/>
  <c r="T29" i="5"/>
  <c r="T15" i="5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12" i="4"/>
  <c r="Y25" i="6" l="1"/>
  <c r="Y28" i="6"/>
  <c r="Y22" i="6"/>
  <c r="Y29" i="6"/>
  <c r="Y17" i="6"/>
  <c r="Y15" i="6"/>
  <c r="Y16" i="6"/>
  <c r="Y23" i="6"/>
  <c r="Y13" i="6"/>
  <c r="Y21" i="6"/>
  <c r="Y14" i="6"/>
  <c r="Y24" i="6"/>
  <c r="Y18" i="6"/>
  <c r="Y26" i="6"/>
  <c r="Y19" i="6"/>
  <c r="Y20" i="6"/>
  <c r="Y12" i="6"/>
  <c r="Y27" i="6"/>
  <c r="V25" i="6"/>
  <c r="V28" i="6"/>
  <c r="V22" i="6"/>
  <c r="V29" i="6"/>
  <c r="V17" i="6"/>
  <c r="V15" i="6"/>
  <c r="V16" i="6"/>
  <c r="V23" i="6"/>
  <c r="V13" i="6"/>
  <c r="V21" i="6"/>
  <c r="V14" i="6"/>
  <c r="V24" i="6"/>
  <c r="V18" i="6"/>
  <c r="V26" i="6"/>
  <c r="V19" i="6"/>
  <c r="V20" i="6"/>
  <c r="V12" i="6"/>
  <c r="V27" i="6"/>
  <c r="AA29" i="7"/>
  <c r="AA12" i="7"/>
  <c r="AA15" i="7"/>
  <c r="AA27" i="7"/>
  <c r="AA13" i="7"/>
  <c r="AA30" i="7"/>
  <c r="AA20" i="7"/>
  <c r="AA28" i="7"/>
  <c r="AA17" i="7"/>
  <c r="AA18" i="7"/>
  <c r="Y24" i="7"/>
  <c r="AA24" i="7" s="1"/>
  <c r="Y29" i="7"/>
  <c r="Y22" i="7"/>
  <c r="AA22" i="7" s="1"/>
  <c r="Y12" i="7"/>
  <c r="Y26" i="7"/>
  <c r="AA26" i="7" s="1"/>
  <c r="Y15" i="7"/>
  <c r="Y25" i="7"/>
  <c r="AA25" i="7" s="1"/>
  <c r="Y27" i="7"/>
  <c r="Y31" i="7"/>
  <c r="AA31" i="7" s="1"/>
  <c r="Y13" i="7"/>
  <c r="Y23" i="7"/>
  <c r="AA23" i="7" s="1"/>
  <c r="Y30" i="7"/>
  <c r="Y33" i="7"/>
  <c r="AA33" i="7" s="1"/>
  <c r="Y20" i="7"/>
  <c r="Y14" i="7"/>
  <c r="AA14" i="7" s="1"/>
  <c r="Y28" i="7"/>
  <c r="Y21" i="7"/>
  <c r="AA21" i="7" s="1"/>
  <c r="Y17" i="7"/>
  <c r="Y16" i="7"/>
  <c r="AA16" i="7" s="1"/>
  <c r="Y18" i="7"/>
  <c r="Y32" i="7"/>
  <c r="AA32" i="7" s="1"/>
  <c r="Y19" i="7"/>
  <c r="W24" i="7"/>
  <c r="W29" i="7"/>
  <c r="W22" i="7"/>
  <c r="W12" i="7"/>
  <c r="W26" i="7"/>
  <c r="W15" i="7"/>
  <c r="W25" i="7"/>
  <c r="W27" i="7"/>
  <c r="W31" i="7"/>
  <c r="W13" i="7"/>
  <c r="W23" i="7"/>
  <c r="W30" i="7"/>
  <c r="W33" i="7"/>
  <c r="W20" i="7"/>
  <c r="W14" i="7"/>
  <c r="W28" i="7"/>
  <c r="W21" i="7"/>
  <c r="W17" i="7"/>
  <c r="W16" i="7"/>
  <c r="W18" i="7"/>
  <c r="W32" i="7"/>
  <c r="V24" i="7"/>
  <c r="X24" i="7" s="1"/>
  <c r="V29" i="7"/>
  <c r="X29" i="7" s="1"/>
  <c r="V22" i="7"/>
  <c r="X22" i="7" s="1"/>
  <c r="V12" i="7"/>
  <c r="X12" i="7" s="1"/>
  <c r="V26" i="7"/>
  <c r="X26" i="7" s="1"/>
  <c r="V15" i="7"/>
  <c r="X15" i="7" s="1"/>
  <c r="V25" i="7"/>
  <c r="X25" i="7" s="1"/>
  <c r="V27" i="7"/>
  <c r="X27" i="7" s="1"/>
  <c r="V31" i="7"/>
  <c r="X31" i="7" s="1"/>
  <c r="V13" i="7"/>
  <c r="X13" i="7" s="1"/>
  <c r="V23" i="7"/>
  <c r="X23" i="7" s="1"/>
  <c r="V30" i="7"/>
  <c r="X30" i="7" s="1"/>
  <c r="V33" i="7"/>
  <c r="X33" i="7" s="1"/>
  <c r="V20" i="7"/>
  <c r="X20" i="7" s="1"/>
  <c r="V14" i="7"/>
  <c r="X14" i="7" s="1"/>
  <c r="V28" i="7"/>
  <c r="X28" i="7" s="1"/>
  <c r="V21" i="7"/>
  <c r="X21" i="7" s="1"/>
  <c r="V17" i="7"/>
  <c r="X17" i="7" s="1"/>
  <c r="V16" i="7"/>
  <c r="X16" i="7" s="1"/>
  <c r="V18" i="7"/>
  <c r="X18" i="7" s="1"/>
  <c r="V32" i="7"/>
  <c r="X32" i="7" s="1"/>
  <c r="V19" i="7"/>
  <c r="X24" i="4"/>
  <c r="X18" i="4"/>
  <c r="X20" i="4"/>
  <c r="X13" i="4"/>
  <c r="X19" i="4"/>
  <c r="X26" i="4"/>
  <c r="X23" i="4"/>
  <c r="X14" i="4"/>
  <c r="X15" i="4"/>
  <c r="X22" i="4"/>
  <c r="X17" i="4"/>
  <c r="X30" i="4"/>
  <c r="X25" i="4"/>
  <c r="X28" i="4"/>
  <c r="X31" i="4"/>
  <c r="X27" i="4"/>
  <c r="X21" i="4"/>
  <c r="X29" i="4"/>
  <c r="X16" i="4"/>
  <c r="V30" i="4"/>
  <c r="U24" i="4"/>
  <c r="U18" i="4"/>
  <c r="U20" i="4"/>
  <c r="U13" i="4"/>
  <c r="U19" i="4"/>
  <c r="U26" i="4"/>
  <c r="U23" i="4"/>
  <c r="U14" i="4"/>
  <c r="U15" i="4"/>
  <c r="U22" i="4"/>
  <c r="U17" i="4"/>
  <c r="U30" i="4"/>
  <c r="U25" i="4"/>
  <c r="U28" i="4"/>
  <c r="U31" i="4"/>
  <c r="U27" i="4"/>
  <c r="U21" i="4"/>
  <c r="U29" i="4"/>
  <c r="U16" i="4"/>
  <c r="V24" i="4"/>
  <c r="V18" i="4"/>
  <c r="V20" i="4"/>
  <c r="V13" i="4"/>
  <c r="V19" i="4"/>
  <c r="V26" i="4"/>
  <c r="V23" i="4"/>
  <c r="V15" i="4"/>
  <c r="V22" i="4"/>
  <c r="V17" i="4"/>
  <c r="V25" i="4"/>
  <c r="V28" i="4"/>
  <c r="V31" i="4"/>
  <c r="V21" i="4"/>
  <c r="V29" i="4"/>
  <c r="V16" i="4"/>
  <c r="Y22" i="5"/>
  <c r="Y21" i="5"/>
  <c r="Y15" i="5"/>
  <c r="Y17" i="5"/>
  <c r="Y23" i="5"/>
  <c r="Y31" i="5"/>
  <c r="Y13" i="5"/>
  <c r="Y18" i="5"/>
  <c r="Y27" i="5"/>
  <c r="Y16" i="5"/>
  <c r="Y19" i="5"/>
  <c r="Y25" i="5"/>
  <c r="Y20" i="5"/>
  <c r="Y26" i="5"/>
  <c r="Y14" i="5"/>
  <c r="Y28" i="5"/>
  <c r="Y12" i="5"/>
  <c r="Y30" i="5"/>
  <c r="Y29" i="5"/>
  <c r="Y24" i="5"/>
  <c r="V22" i="5"/>
  <c r="V21" i="5"/>
  <c r="V15" i="5"/>
  <c r="V17" i="5"/>
  <c r="V23" i="5"/>
  <c r="V31" i="5"/>
  <c r="V13" i="5"/>
  <c r="V18" i="5"/>
  <c r="V27" i="5"/>
  <c r="V16" i="5"/>
  <c r="V19" i="5"/>
  <c r="V25" i="5"/>
  <c r="V20" i="5"/>
  <c r="V26" i="5"/>
  <c r="V14" i="5"/>
  <c r="V28" i="5"/>
  <c r="V12" i="5"/>
  <c r="V30" i="5"/>
  <c r="V29" i="5"/>
  <c r="V24" i="5"/>
  <c r="AC27" i="3"/>
  <c r="AC31" i="3"/>
  <c r="AC16" i="3"/>
  <c r="AC25" i="3"/>
  <c r="AE25" i="3" s="1"/>
  <c r="AC21" i="3"/>
  <c r="AC17" i="3"/>
  <c r="AC29" i="3"/>
  <c r="AC28" i="3"/>
  <c r="AE28" i="3" s="1"/>
  <c r="AC35" i="3"/>
  <c r="AC15" i="3"/>
  <c r="AE15" i="3" s="1"/>
  <c r="AC39" i="3"/>
  <c r="AE39" i="3" s="1"/>
  <c r="AC36" i="3"/>
  <c r="AE36" i="3" s="1"/>
  <c r="AC32" i="3"/>
  <c r="AC23" i="3"/>
  <c r="AC37" i="3"/>
  <c r="AE37" i="3" s="1"/>
  <c r="AC38" i="3"/>
  <c r="AE38" i="3" s="1"/>
  <c r="AC20" i="3"/>
  <c r="AC22" i="3"/>
  <c r="AC33" i="3"/>
  <c r="AC13" i="3"/>
  <c r="AE13" i="3" s="1"/>
  <c r="AC19" i="3"/>
  <c r="AC30" i="3"/>
  <c r="AC26" i="3"/>
  <c r="AC34" i="3"/>
  <c r="AE34" i="3" s="1"/>
  <c r="AC18" i="3"/>
  <c r="AC24" i="3"/>
  <c r="AE24" i="3" s="1"/>
  <c r="AC14" i="3"/>
  <c r="AE14" i="3" s="1"/>
  <c r="AC12" i="3"/>
  <c r="X12" i="3"/>
  <c r="AE27" i="3"/>
  <c r="AE31" i="3"/>
  <c r="AE16" i="3"/>
  <c r="AE21" i="3"/>
  <c r="AE17" i="3"/>
  <c r="AE29" i="3"/>
  <c r="AE35" i="3"/>
  <c r="AE32" i="3"/>
  <c r="AE23" i="3"/>
  <c r="AE20" i="3"/>
  <c r="AE22" i="3"/>
  <c r="AE33" i="3"/>
  <c r="AE19" i="3"/>
  <c r="AE30" i="3"/>
  <c r="AE26" i="3"/>
  <c r="AE18" i="3"/>
  <c r="AA33" i="3"/>
  <c r="AA13" i="3"/>
  <c r="AA19" i="3"/>
  <c r="AA30" i="3"/>
  <c r="AA26" i="3"/>
  <c r="AA34" i="3"/>
  <c r="AA18" i="3"/>
  <c r="AA24" i="3"/>
  <c r="AA14" i="3"/>
  <c r="Z27" i="3"/>
  <c r="Z31" i="3"/>
  <c r="Z16" i="3"/>
  <c r="Z25" i="3"/>
  <c r="Z21" i="3"/>
  <c r="Z17" i="3"/>
  <c r="Z29" i="3"/>
  <c r="Z28" i="3"/>
  <c r="Z35" i="3"/>
  <c r="Z15" i="3"/>
  <c r="Z39" i="3"/>
  <c r="Z36" i="3"/>
  <c r="Z32" i="3"/>
  <c r="Z23" i="3"/>
  <c r="Z37" i="3"/>
  <c r="Z38" i="3"/>
  <c r="Z20" i="3"/>
  <c r="Z22" i="3"/>
  <c r="Z33" i="3"/>
  <c r="AB33" i="3" s="1"/>
  <c r="Z13" i="3"/>
  <c r="AB13" i="3" s="1"/>
  <c r="Z19" i="3"/>
  <c r="AB19" i="3" s="1"/>
  <c r="Z30" i="3"/>
  <c r="AB30" i="3" s="1"/>
  <c r="Z26" i="3"/>
  <c r="AB26" i="3" s="1"/>
  <c r="Z34" i="3"/>
  <c r="AB34" i="3" s="1"/>
  <c r="Z18" i="3"/>
  <c r="AB18" i="3" s="1"/>
  <c r="Z24" i="3"/>
  <c r="AB24" i="3" s="1"/>
  <c r="Z14" i="3"/>
  <c r="AB14" i="3" s="1"/>
  <c r="Z12" i="3"/>
  <c r="V27" i="4" l="1"/>
  <c r="V14" i="4"/>
  <c r="Y21" i="4"/>
  <c r="Y15" i="4"/>
  <c r="Y24" i="4"/>
  <c r="Y27" i="4"/>
  <c r="Y14" i="4"/>
  <c r="Y31" i="4"/>
  <c r="Y23" i="4"/>
  <c r="Y28" i="4"/>
  <c r="Y26" i="4"/>
  <c r="Y25" i="4"/>
  <c r="Y19" i="4"/>
  <c r="Y30" i="4"/>
  <c r="Y13" i="4"/>
  <c r="Y16" i="4"/>
  <c r="Y17" i="4"/>
  <c r="Y20" i="4"/>
  <c r="Y29" i="4"/>
  <c r="Y22" i="4"/>
  <c r="Y18" i="4"/>
  <c r="AG25" i="8"/>
  <c r="AI25" i="8" s="1"/>
  <c r="AG32" i="8"/>
  <c r="AI32" i="8" s="1"/>
  <c r="AG27" i="8"/>
  <c r="AI27" i="8" s="1"/>
  <c r="AG22" i="8"/>
  <c r="AI22" i="8" s="1"/>
  <c r="AG20" i="8"/>
  <c r="AI20" i="8" s="1"/>
  <c r="AG12" i="8"/>
  <c r="AI12" i="8" s="1"/>
  <c r="AG13" i="8"/>
  <c r="AI13" i="8" s="1"/>
  <c r="AG28" i="8"/>
  <c r="AI28" i="8" s="1"/>
  <c r="AG26" i="8"/>
  <c r="AI26" i="8" s="1"/>
  <c r="AG19" i="8"/>
  <c r="AI19" i="8" s="1"/>
  <c r="AG17" i="8"/>
  <c r="AI17" i="8" s="1"/>
  <c r="AG31" i="8"/>
  <c r="AI31" i="8" s="1"/>
  <c r="AG24" i="8"/>
  <c r="AI24" i="8" s="1"/>
  <c r="AG21" i="8"/>
  <c r="AI21" i="8" s="1"/>
  <c r="AG18" i="8"/>
  <c r="AI18" i="8" s="1"/>
  <c r="AG16" i="8"/>
  <c r="AI16" i="8" s="1"/>
  <c r="AG15" i="8"/>
  <c r="AI15" i="8" s="1"/>
  <c r="AG23" i="8"/>
  <c r="AI23" i="8" s="1"/>
  <c r="AG14" i="8"/>
  <c r="AI14" i="8" s="1"/>
  <c r="AG29" i="8"/>
  <c r="AI29" i="8" s="1"/>
  <c r="AG30" i="8"/>
  <c r="AD25" i="8"/>
  <c r="AF25" i="8" s="1"/>
  <c r="AD32" i="8"/>
  <c r="AF32" i="8" s="1"/>
  <c r="AD27" i="8"/>
  <c r="AF27" i="8" s="1"/>
  <c r="AD22" i="8"/>
  <c r="AF22" i="8" s="1"/>
  <c r="AD20" i="8"/>
  <c r="AF20" i="8" s="1"/>
  <c r="AD12" i="8"/>
  <c r="AF12" i="8" s="1"/>
  <c r="AD13" i="8"/>
  <c r="AF13" i="8" s="1"/>
  <c r="AD28" i="8"/>
  <c r="AF28" i="8" s="1"/>
  <c r="AD26" i="8"/>
  <c r="AF26" i="8" s="1"/>
  <c r="AD19" i="8"/>
  <c r="AF19" i="8" s="1"/>
  <c r="AD17" i="8"/>
  <c r="AF17" i="8" s="1"/>
  <c r="AD31" i="8"/>
  <c r="AF31" i="8" s="1"/>
  <c r="AD24" i="8"/>
  <c r="AF24" i="8" s="1"/>
  <c r="AD21" i="8"/>
  <c r="AF21" i="8" s="1"/>
  <c r="AD18" i="8"/>
  <c r="AF18" i="8" s="1"/>
  <c r="AD16" i="8"/>
  <c r="AF16" i="8" s="1"/>
  <c r="AD15" i="8"/>
  <c r="AF15" i="8" s="1"/>
  <c r="AD23" i="8"/>
  <c r="AF23" i="8" s="1"/>
  <c r="AD14" i="8"/>
  <c r="AF14" i="8" s="1"/>
  <c r="AD29" i="8"/>
  <c r="AF29" i="8" s="1"/>
  <c r="AD30" i="8"/>
  <c r="AF30" i="8" s="1"/>
  <c r="AI30" i="8"/>
  <c r="W12" i="6" l="1"/>
  <c r="W20" i="6"/>
  <c r="X20" i="6"/>
  <c r="W19" i="6"/>
  <c r="X19" i="6" s="1"/>
  <c r="W26" i="6"/>
  <c r="X26" i="6"/>
  <c r="W18" i="6"/>
  <c r="X18" i="6" s="1"/>
  <c r="W24" i="6"/>
  <c r="X24" i="6"/>
  <c r="W14" i="6"/>
  <c r="X14" i="6"/>
  <c r="W21" i="6"/>
  <c r="X21" i="6"/>
  <c r="W13" i="6"/>
  <c r="W23" i="6"/>
  <c r="X23" i="6" s="1"/>
  <c r="W16" i="6"/>
  <c r="X16" i="6"/>
  <c r="W15" i="6"/>
  <c r="X15" i="6" s="1"/>
  <c r="W17" i="6"/>
  <c r="W29" i="6"/>
  <c r="X29" i="6"/>
  <c r="W22" i="6"/>
  <c r="X22" i="6"/>
  <c r="W28" i="6"/>
  <c r="X28" i="6"/>
  <c r="W25" i="6"/>
  <c r="W27" i="6"/>
  <c r="X27" i="6"/>
  <c r="AA19" i="7"/>
  <c r="W19" i="7"/>
  <c r="X19" i="7" s="1"/>
  <c r="X12" i="4"/>
  <c r="Y12" i="4" s="1"/>
  <c r="U12" i="4"/>
  <c r="V12" i="4" s="1"/>
  <c r="AA22" i="3"/>
  <c r="AB22" i="3" s="1"/>
  <c r="AA20" i="3"/>
  <c r="AB20" i="3" s="1"/>
  <c r="AA38" i="3"/>
  <c r="AB38" i="3" s="1"/>
  <c r="AA37" i="3"/>
  <c r="AB37" i="3" s="1"/>
  <c r="AA23" i="3"/>
  <c r="AB23" i="3" s="1"/>
  <c r="AA32" i="3"/>
  <c r="AB32" i="3" s="1"/>
  <c r="AA36" i="3"/>
  <c r="AB36" i="3" s="1"/>
  <c r="AA39" i="3"/>
  <c r="AB39" i="3" s="1"/>
  <c r="AA15" i="3"/>
  <c r="AB15" i="3" s="1"/>
  <c r="AA35" i="3"/>
  <c r="AB35" i="3" s="1"/>
  <c r="AA28" i="3"/>
  <c r="AB28" i="3" s="1"/>
  <c r="AA29" i="3"/>
  <c r="AB29" i="3" s="1"/>
  <c r="AA17" i="3"/>
  <c r="AB17" i="3" s="1"/>
  <c r="AA21" i="3"/>
  <c r="AB21" i="3" s="1"/>
  <c r="AA25" i="3"/>
  <c r="AB25" i="3" s="1"/>
  <c r="AA16" i="3"/>
  <c r="AB16" i="3" s="1"/>
  <c r="AA31" i="3"/>
  <c r="AB31" i="3" s="1"/>
  <c r="AA27" i="3"/>
  <c r="AB27" i="3" s="1"/>
  <c r="AE12" i="3"/>
  <c r="AA12" i="3"/>
  <c r="AB12" i="3"/>
  <c r="N12" i="2"/>
  <c r="O12" i="2"/>
  <c r="P12" i="2"/>
  <c r="Q12" i="2"/>
  <c r="S12" i="2" s="1"/>
  <c r="R12" i="2"/>
  <c r="N13" i="2"/>
  <c r="P13" i="2" s="1"/>
  <c r="O13" i="2"/>
  <c r="Q13" i="2"/>
  <c r="R13" i="2"/>
  <c r="S13" i="2"/>
  <c r="N14" i="2"/>
  <c r="O14" i="2"/>
  <c r="P14" i="2"/>
  <c r="Q14" i="2"/>
  <c r="S14" i="2" s="1"/>
  <c r="R14" i="2"/>
  <c r="N15" i="2"/>
  <c r="P15" i="2" s="1"/>
  <c r="O15" i="2"/>
  <c r="Q15" i="2"/>
  <c r="R15" i="2"/>
  <c r="S15" i="2"/>
  <c r="N16" i="2"/>
  <c r="O16" i="2"/>
  <c r="P16" i="2"/>
  <c r="Q16" i="2"/>
  <c r="S16" i="2" s="1"/>
  <c r="R16" i="2"/>
  <c r="N17" i="2"/>
  <c r="P17" i="2" s="1"/>
  <c r="O17" i="2"/>
  <c r="Q17" i="2"/>
  <c r="R17" i="2"/>
  <c r="S17" i="2"/>
  <c r="N18" i="2"/>
  <c r="O18" i="2"/>
  <c r="P18" i="2"/>
  <c r="Q18" i="2"/>
  <c r="S18" i="2" s="1"/>
  <c r="R18" i="2"/>
  <c r="N19" i="2"/>
  <c r="P19" i="2" s="1"/>
  <c r="O19" i="2"/>
  <c r="Q19" i="2"/>
  <c r="R19" i="2"/>
  <c r="S19" i="2"/>
  <c r="N20" i="2"/>
  <c r="O20" i="2"/>
  <c r="P20" i="2"/>
  <c r="Q20" i="2"/>
  <c r="S20" i="2" s="1"/>
  <c r="R20" i="2"/>
  <c r="N21" i="2"/>
  <c r="P21" i="2" s="1"/>
  <c r="O21" i="2"/>
  <c r="Q21" i="2"/>
  <c r="R21" i="2"/>
  <c r="S21" i="2"/>
  <c r="N22" i="2"/>
  <c r="O22" i="2"/>
  <c r="P22" i="2"/>
  <c r="Q22" i="2"/>
  <c r="S22" i="2" s="1"/>
  <c r="R22" i="2"/>
  <c r="N23" i="2"/>
  <c r="P23" i="2" s="1"/>
  <c r="O23" i="2"/>
  <c r="Q23" i="2"/>
  <c r="R23" i="2"/>
  <c r="S23" i="2"/>
  <c r="N24" i="2"/>
  <c r="O24" i="2"/>
  <c r="P24" i="2"/>
  <c r="Q24" i="2"/>
  <c r="S24" i="2" s="1"/>
  <c r="R24" i="2"/>
  <c r="N25" i="2"/>
  <c r="P25" i="2" s="1"/>
  <c r="O25" i="2"/>
  <c r="Q25" i="2"/>
  <c r="R25" i="2"/>
  <c r="S25" i="2"/>
  <c r="N26" i="2"/>
  <c r="O26" i="2"/>
  <c r="P26" i="2"/>
  <c r="Q26" i="2"/>
  <c r="S26" i="2" s="1"/>
  <c r="R26" i="2"/>
  <c r="N27" i="2"/>
  <c r="P27" i="2" s="1"/>
  <c r="O27" i="2"/>
  <c r="Q27" i="2"/>
  <c r="R27" i="2"/>
  <c r="S27" i="2"/>
  <c r="N28" i="2"/>
  <c r="O28" i="2"/>
  <c r="P28" i="2"/>
  <c r="Q28" i="2"/>
  <c r="S28" i="2" s="1"/>
  <c r="R28" i="2"/>
  <c r="N29" i="2"/>
  <c r="P29" i="2" s="1"/>
  <c r="O29" i="2"/>
  <c r="Q29" i="2"/>
  <c r="R29" i="2"/>
  <c r="S29" i="2"/>
  <c r="N30" i="2"/>
  <c r="O30" i="2"/>
  <c r="P30" i="2"/>
  <c r="Q30" i="2"/>
  <c r="S30" i="2" s="1"/>
  <c r="R30" i="2"/>
  <c r="X12" i="6" l="1"/>
  <c r="X13" i="6"/>
  <c r="X17" i="6"/>
  <c r="X25" i="6"/>
</calcChain>
</file>

<file path=xl/sharedStrings.xml><?xml version="1.0" encoding="utf-8"?>
<sst xmlns="http://schemas.openxmlformats.org/spreadsheetml/2006/main" count="3409" uniqueCount="959">
  <si>
    <t>190631</t>
  </si>
  <si>
    <t>19</t>
  </si>
  <si>
    <t>190632</t>
  </si>
  <si>
    <t>18</t>
  </si>
  <si>
    <t>190636</t>
  </si>
  <si>
    <t>17</t>
  </si>
  <si>
    <t>190637</t>
  </si>
  <si>
    <t>16</t>
  </si>
  <si>
    <t>190654</t>
  </si>
  <si>
    <t>15</t>
  </si>
  <si>
    <t>190639</t>
  </si>
  <si>
    <t>14</t>
  </si>
  <si>
    <t>190643</t>
  </si>
  <si>
    <t>13</t>
  </si>
  <si>
    <t>190645</t>
  </si>
  <si>
    <t>12</t>
  </si>
  <si>
    <t>190635</t>
  </si>
  <si>
    <t>11</t>
  </si>
  <si>
    <t>190650</t>
  </si>
  <si>
    <t>10</t>
  </si>
  <si>
    <t>190641</t>
  </si>
  <si>
    <t>9</t>
  </si>
  <si>
    <t>190649</t>
  </si>
  <si>
    <t>8</t>
  </si>
  <si>
    <t>190642</t>
  </si>
  <si>
    <t>7</t>
  </si>
  <si>
    <t>190653</t>
  </si>
  <si>
    <t>6</t>
  </si>
  <si>
    <t>190633</t>
  </si>
  <si>
    <t>5</t>
  </si>
  <si>
    <t>190185</t>
  </si>
  <si>
    <t>4</t>
  </si>
  <si>
    <t>190644</t>
  </si>
  <si>
    <t>3</t>
  </si>
  <si>
    <t>190640</t>
  </si>
  <si>
    <t>2</t>
  </si>
  <si>
    <t>190630</t>
  </si>
  <si>
    <t>1</t>
  </si>
  <si>
    <t>35</t>
  </si>
  <si>
    <t>92</t>
  </si>
  <si>
    <t>26</t>
  </si>
  <si>
    <t>27</t>
  </si>
  <si>
    <t>29</t>
  </si>
  <si>
    <t>Средний балл по группе</t>
  </si>
  <si>
    <t>50</t>
  </si>
  <si>
    <t>100</t>
  </si>
  <si>
    <t>Максимальный балл</t>
  </si>
  <si>
    <t>2 КС</t>
  </si>
  <si>
    <t>1 КС</t>
  </si>
  <si>
    <t>Курков Владимир Вячеславович</t>
  </si>
  <si>
    <t>Гаврилюк Наталия Павловна</t>
  </si>
  <si>
    <t>Амбарцумян Анри Юрьевич (внеш.совм.)</t>
  </si>
  <si>
    <t>Мязин Николай Александрович</t>
  </si>
  <si>
    <t>Королева Татьяна Константиновна</t>
  </si>
  <si>
    <t>всего</t>
  </si>
  <si>
    <t>Средний балл</t>
  </si>
  <si>
    <t>Сумма</t>
  </si>
  <si>
    <t>Экстремизм и терроризм как глобальная политическая проблема</t>
  </si>
  <si>
    <t>Преддипломная практика</t>
  </si>
  <si>
    <t>Политическая мифология</t>
  </si>
  <si>
    <t>Научно-исследовательская работа</t>
  </si>
  <si>
    <t>Второй иностранный язык</t>
  </si>
  <si>
    <t>Номер зачетной книжки</t>
  </si>
  <si>
    <t xml:space="preserve">Фамилия, имя, отчество </t>
  </si>
  <si>
    <t>№</t>
  </si>
  <si>
    <t>Профиль: Социально-политические коммуникации</t>
  </si>
  <si>
    <t>Год: 2022 - 2023</t>
  </si>
  <si>
    <t>Направление подготовки: Публичная политика и социальные науки</t>
  </si>
  <si>
    <t>Восьмой семестр</t>
  </si>
  <si>
    <t>Группа: Б-ППСН-41</t>
  </si>
  <si>
    <t>Сводная ведомость результатов рубежного контроля в семестре</t>
  </si>
  <si>
    <t>40</t>
  </si>
  <si>
    <t>30</t>
  </si>
  <si>
    <t>20</t>
  </si>
  <si>
    <t>202544</t>
  </si>
  <si>
    <t>28</t>
  </si>
  <si>
    <t>25</t>
  </si>
  <si>
    <t>202543</t>
  </si>
  <si>
    <t>202576</t>
  </si>
  <si>
    <t>202561</t>
  </si>
  <si>
    <t>24</t>
  </si>
  <si>
    <t>202570</t>
  </si>
  <si>
    <t>202550</t>
  </si>
  <si>
    <t>23</t>
  </si>
  <si>
    <t>202569</t>
  </si>
  <si>
    <t>22</t>
  </si>
  <si>
    <t>202552</t>
  </si>
  <si>
    <t>21</t>
  </si>
  <si>
    <t>202563</t>
  </si>
  <si>
    <t>38</t>
  </si>
  <si>
    <t>202557</t>
  </si>
  <si>
    <t>202567</t>
  </si>
  <si>
    <t>202574</t>
  </si>
  <si>
    <t>202549</t>
  </si>
  <si>
    <t>203206</t>
  </si>
  <si>
    <t>202558</t>
  </si>
  <si>
    <t>202562</t>
  </si>
  <si>
    <t>190730</t>
  </si>
  <si>
    <t>202546</t>
  </si>
  <si>
    <t>202571</t>
  </si>
  <si>
    <t>202554</t>
  </si>
  <si>
    <t>202555</t>
  </si>
  <si>
    <t>202559</t>
  </si>
  <si>
    <t>37</t>
  </si>
  <si>
    <t>202556</t>
  </si>
  <si>
    <t>202566</t>
  </si>
  <si>
    <t>202553</t>
  </si>
  <si>
    <t>202560</t>
  </si>
  <si>
    <t>202575</t>
  </si>
  <si>
    <t>202547</t>
  </si>
  <si>
    <t>70</t>
  </si>
  <si>
    <t>Широкова Евгения АлександровнаЩеголев Владислав Владимирович</t>
  </si>
  <si>
    <t>Дорожкина Татьяна Викторовна</t>
  </si>
  <si>
    <t>Непарко Марина Вячеславовна</t>
  </si>
  <si>
    <t>Ахмедзянов Рустам Равильевич</t>
  </si>
  <si>
    <t>Петрушина Оксана Михайловна</t>
  </si>
  <si>
    <t>Гомон Илона Владиславовна</t>
  </si>
  <si>
    <t>Гордиенкова Екатерина Анатольевна (внеш.совм.)Гордиенкова Екатерина Анатольевна (почас.)</t>
  </si>
  <si>
    <t>Иванова Марина Михайловна</t>
  </si>
  <si>
    <t>Физическая культура и спорт</t>
  </si>
  <si>
    <t>Управление таможенной деятельностью</t>
  </si>
  <si>
    <t>Товарная номенклатура внешнеэкономической деятельности</t>
  </si>
  <si>
    <t>Таможенный контроль товаров, содержащих объекты интеллектуальной собственности</t>
  </si>
  <si>
    <t>Таможенный контроль после выпуска товаров</t>
  </si>
  <si>
    <t>Таможенные платежи</t>
  </si>
  <si>
    <t>Таможенно-тарифное регулирование внешнеторговой деятельности</t>
  </si>
  <si>
    <t>Проектирование в профессиональной деятельности</t>
  </si>
  <si>
    <t>Практическое применение таможенных процедур</t>
  </si>
  <si>
    <t>Практика по получению профессиональных умений и опыта профессиональной деятельности</t>
  </si>
  <si>
    <t>Бухгалтерский учет</t>
  </si>
  <si>
    <t>Шестой семестр</t>
  </si>
  <si>
    <t>Группа: С-ТмД-31</t>
  </si>
  <si>
    <t>Группа: Б-Юр-41</t>
  </si>
  <si>
    <t>Направление подготовки: Юриспруденция</t>
  </si>
  <si>
    <t>Профиль: Юриспруденция</t>
  </si>
  <si>
    <t>Арбитражный процесс</t>
  </si>
  <si>
    <t>Корпоративное право</t>
  </si>
  <si>
    <t>Правовые основы ОРД</t>
  </si>
  <si>
    <t>Прокурорский надзор</t>
  </si>
  <si>
    <t>Профилактика преступлений</t>
  </si>
  <si>
    <t>Семейное право</t>
  </si>
  <si>
    <t>Страховое право</t>
  </si>
  <si>
    <t>Александров Андрей Юрьевич</t>
  </si>
  <si>
    <t>Ханина Ирина Геннадьевна (внеш.совм.)</t>
  </si>
  <si>
    <t>Васильева Татьяна Валентиновна</t>
  </si>
  <si>
    <t>Семенова Наталья Константиновна</t>
  </si>
  <si>
    <t>Дроздов Денис Евгеньевич</t>
  </si>
  <si>
    <t>Власов Евгений Васильевич</t>
  </si>
  <si>
    <t>Красина Елена Николаевна</t>
  </si>
  <si>
    <t>97</t>
  </si>
  <si>
    <t>190656</t>
  </si>
  <si>
    <t>190660</t>
  </si>
  <si>
    <t>160318</t>
  </si>
  <si>
    <t>190666</t>
  </si>
  <si>
    <t>190667</t>
  </si>
  <si>
    <t>190668</t>
  </si>
  <si>
    <t>190669</t>
  </si>
  <si>
    <t>190670</t>
  </si>
  <si>
    <t>190671</t>
  </si>
  <si>
    <t>190763</t>
  </si>
  <si>
    <t>190675</t>
  </si>
  <si>
    <t>190728</t>
  </si>
  <si>
    <t>190677</t>
  </si>
  <si>
    <t>190680</t>
  </si>
  <si>
    <t>190681</t>
  </si>
  <si>
    <t>190683</t>
  </si>
  <si>
    <t>190684</t>
  </si>
  <si>
    <t>190687</t>
  </si>
  <si>
    <t>190691</t>
  </si>
  <si>
    <t>190696</t>
  </si>
  <si>
    <t>180606</t>
  </si>
  <si>
    <t>190749</t>
  </si>
  <si>
    <t>190746</t>
  </si>
  <si>
    <t>190743</t>
  </si>
  <si>
    <t>190737</t>
  </si>
  <si>
    <t>33</t>
  </si>
  <si>
    <t>190727</t>
  </si>
  <si>
    <t>190724</t>
  </si>
  <si>
    <t>32</t>
  </si>
  <si>
    <t>190720</t>
  </si>
  <si>
    <t>39</t>
  </si>
  <si>
    <t>190719</t>
  </si>
  <si>
    <t>190718</t>
  </si>
  <si>
    <t>190717</t>
  </si>
  <si>
    <t>190715</t>
  </si>
  <si>
    <t>190713</t>
  </si>
  <si>
    <t>190712</t>
  </si>
  <si>
    <t>190711</t>
  </si>
  <si>
    <t>190710</t>
  </si>
  <si>
    <t>34</t>
  </si>
  <si>
    <t>190708</t>
  </si>
  <si>
    <t>190702</t>
  </si>
  <si>
    <t>31</t>
  </si>
  <si>
    <t>36</t>
  </si>
  <si>
    <t>Мигел Айгуль Амангельдовна</t>
  </si>
  <si>
    <t>Алексеева Екатерина Владимировна</t>
  </si>
  <si>
    <t>Авилова Елена ВикторовнаАвилова Елена Викторовна</t>
  </si>
  <si>
    <t>Товароведение и экспертиза в таможенном деле (продовольственные и непродовольственные товары)</t>
  </si>
  <si>
    <t>Страхование таможенных грузов</t>
  </si>
  <si>
    <t>Практикум по обоснованию контрактных цен</t>
  </si>
  <si>
    <t>Основы документооборота в таможенных органах</t>
  </si>
  <si>
    <t>Международное таможенное сотрудничество</t>
  </si>
  <si>
    <t>Контроль таможенной стоимости</t>
  </si>
  <si>
    <t>Контракты и внешнеторговая документация</t>
  </si>
  <si>
    <t>Информационные таможенные технологии</t>
  </si>
  <si>
    <t>Группа: С-ТмД-42</t>
  </si>
  <si>
    <t>190762</t>
  </si>
  <si>
    <t>190761</t>
  </si>
  <si>
    <t>190756</t>
  </si>
  <si>
    <t>190750</t>
  </si>
  <si>
    <t>190747</t>
  </si>
  <si>
    <t>190745</t>
  </si>
  <si>
    <t>190741</t>
  </si>
  <si>
    <t>190740</t>
  </si>
  <si>
    <t>190738</t>
  </si>
  <si>
    <t>190736</t>
  </si>
  <si>
    <t>190735</t>
  </si>
  <si>
    <t>190731</t>
  </si>
  <si>
    <t>190726</t>
  </si>
  <si>
    <t>190723</t>
  </si>
  <si>
    <t>190722</t>
  </si>
  <si>
    <t>190714</t>
  </si>
  <si>
    <t>190709</t>
  </si>
  <si>
    <t>190707</t>
  </si>
  <si>
    <t>190706</t>
  </si>
  <si>
    <t>190705</t>
  </si>
  <si>
    <t>190704</t>
  </si>
  <si>
    <t>190703</t>
  </si>
  <si>
    <t>Авилова Елена ВикторовнаГордиенкова Екатерина Анатольевна (внеш.совм.)</t>
  </si>
  <si>
    <t>Группа: С-ТмД-41</t>
  </si>
  <si>
    <t>190701</t>
  </si>
  <si>
    <t>190700</t>
  </si>
  <si>
    <t>190699</t>
  </si>
  <si>
    <t>190698</t>
  </si>
  <si>
    <t>190695</t>
  </si>
  <si>
    <t>190694</t>
  </si>
  <si>
    <t>190693</t>
  </si>
  <si>
    <t>190692</t>
  </si>
  <si>
    <t>190690</t>
  </si>
  <si>
    <t>190686</t>
  </si>
  <si>
    <t>190685</t>
  </si>
  <si>
    <t>190682</t>
  </si>
  <si>
    <t>190679</t>
  </si>
  <si>
    <t>190674</t>
  </si>
  <si>
    <t>190665</t>
  </si>
  <si>
    <t>190664</t>
  </si>
  <si>
    <t>190663</t>
  </si>
  <si>
    <t>190662</t>
  </si>
  <si>
    <t>190659</t>
  </si>
  <si>
    <t>190655</t>
  </si>
  <si>
    <t>83</t>
  </si>
  <si>
    <t>Илларионов Алексей Владимирович (внеш.совм.)</t>
  </si>
  <si>
    <t>Конкурентное право</t>
  </si>
  <si>
    <t>Группа: Б-Юр-42</t>
  </si>
  <si>
    <t>200370</t>
  </si>
  <si>
    <t>201058</t>
  </si>
  <si>
    <t>200791</t>
  </si>
  <si>
    <t>202745</t>
  </si>
  <si>
    <t>201062</t>
  </si>
  <si>
    <t>202751</t>
  </si>
  <si>
    <t>201063</t>
  </si>
  <si>
    <t>201208</t>
  </si>
  <si>
    <t>200369</t>
  </si>
  <si>
    <t>200790</t>
  </si>
  <si>
    <t>201059</t>
  </si>
  <si>
    <t>202752</t>
  </si>
  <si>
    <t>202753</t>
  </si>
  <si>
    <t>201066</t>
  </si>
  <si>
    <t>201061</t>
  </si>
  <si>
    <t>202746</t>
  </si>
  <si>
    <t>201064</t>
  </si>
  <si>
    <t>202748</t>
  </si>
  <si>
    <t>201209</t>
  </si>
  <si>
    <t>202754</t>
  </si>
  <si>
    <t>201065</t>
  </si>
  <si>
    <t>Гришина Галина Валентиновна</t>
  </si>
  <si>
    <t>Кометчиков Игорь Вячеславович</t>
  </si>
  <si>
    <t>Кабанов Кирилл Валерьевич</t>
  </si>
  <si>
    <t>Реймер Мария Валериевна</t>
  </si>
  <si>
    <t>Гаврилюк Наталия ПавловнаФельдман Павел Владиславович</t>
  </si>
  <si>
    <t>Ощепкова Наталья АнатольевнаТкачева Юлия Сергеевна</t>
  </si>
  <si>
    <t>Акимова Елена АнатольевнаРеймер Мария Валериевна</t>
  </si>
  <si>
    <t>Астахова Любава ГеннадиевнаБуслаева Елена Николаевна</t>
  </si>
  <si>
    <t>Щосева Елена Пантелеймоновна</t>
  </si>
  <si>
    <t>Тарасова Любовь Валерьевна</t>
  </si>
  <si>
    <t>Заборина Мария Алексеевна</t>
  </si>
  <si>
    <t>Лыфенко Дмитрий Валерьевич</t>
  </si>
  <si>
    <t>Современная история России (1985 г. - нач. XXI в.)</t>
  </si>
  <si>
    <t>Психология в образовании</t>
  </si>
  <si>
    <t>Производственная практика (педагогическая)</t>
  </si>
  <si>
    <t>Практический курс иностранного языка</t>
  </si>
  <si>
    <t>Педагогика</t>
  </si>
  <si>
    <t>Основы инклюзивного образования</t>
  </si>
  <si>
    <t>Новая и новейшая история Востока</t>
  </si>
  <si>
    <t xml:space="preserve">Методика обучения иностранному языку </t>
  </si>
  <si>
    <t>Латынь в контексте античной культуры</t>
  </si>
  <si>
    <t>Духовно-нравственное воспитание личности: версия русской классики</t>
  </si>
  <si>
    <t>Аспекты педагогических коммуникаций на иностранном языке</t>
  </si>
  <si>
    <t>Профиль: История и иностранный язык (английский язык)</t>
  </si>
  <si>
    <t>Направление подготовки: Педагогическое образование (с двумя профилями подготовки)</t>
  </si>
  <si>
    <t>Группа: Б-ПИиИЯ-31</t>
  </si>
  <si>
    <t>202604</t>
  </si>
  <si>
    <t>200959</t>
  </si>
  <si>
    <t>202611</t>
  </si>
  <si>
    <t>202601</t>
  </si>
  <si>
    <t>200953</t>
  </si>
  <si>
    <t>202616</t>
  </si>
  <si>
    <t>202603</t>
  </si>
  <si>
    <t>201189</t>
  </si>
  <si>
    <t>202593</t>
  </si>
  <si>
    <t>202608</t>
  </si>
  <si>
    <t>202584</t>
  </si>
  <si>
    <t>202596</t>
  </si>
  <si>
    <t>202585</t>
  </si>
  <si>
    <t>202609</t>
  </si>
  <si>
    <t>202600</t>
  </si>
  <si>
    <t>202589</t>
  </si>
  <si>
    <t>202607</t>
  </si>
  <si>
    <t>202599</t>
  </si>
  <si>
    <t>202612</t>
  </si>
  <si>
    <t>200958</t>
  </si>
  <si>
    <t>60</t>
  </si>
  <si>
    <t>Короткова Ольга Анатольевна</t>
  </si>
  <si>
    <t>Дорофеев Владимир Владимирович</t>
  </si>
  <si>
    <t>Ильяш Алексей Владимирович</t>
  </si>
  <si>
    <t>Магомедова Елена Анатольевна</t>
  </si>
  <si>
    <t>Дроздов Денис ЕвгеньевичРодичев Леонид Георгиевич (внеш.совм.)</t>
  </si>
  <si>
    <t>Красина Елена НиколаевнаФедоров Александр Григорьевич</t>
  </si>
  <si>
    <t>Экспертиза законодательства</t>
  </si>
  <si>
    <t>Уголовный процесс</t>
  </si>
  <si>
    <t>Правовой статус личности</t>
  </si>
  <si>
    <t>Наследственное право</t>
  </si>
  <si>
    <t>Налоговое право</t>
  </si>
  <si>
    <t>Криминология</t>
  </si>
  <si>
    <t>Жилищное право</t>
  </si>
  <si>
    <t>Гражданское право</t>
  </si>
  <si>
    <t>Гражданский процесс</t>
  </si>
  <si>
    <t>Группа: Б-Юр-31</t>
  </si>
  <si>
    <t>200955</t>
  </si>
  <si>
    <t>202610</t>
  </si>
  <si>
    <t>202545</t>
  </si>
  <si>
    <t>202583</t>
  </si>
  <si>
    <t>203420</t>
  </si>
  <si>
    <t>202590</t>
  </si>
  <si>
    <t>202582</t>
  </si>
  <si>
    <t>202588</t>
  </si>
  <si>
    <t>201188</t>
  </si>
  <si>
    <t>200957</t>
  </si>
  <si>
    <t>202581</t>
  </si>
  <si>
    <t>202594</t>
  </si>
  <si>
    <t>200960</t>
  </si>
  <si>
    <t>202592</t>
  </si>
  <si>
    <t>202591</t>
  </si>
  <si>
    <t>202586</t>
  </si>
  <si>
    <t>190676</t>
  </si>
  <si>
    <t>202587</t>
  </si>
  <si>
    <t>202597</t>
  </si>
  <si>
    <t>202614</t>
  </si>
  <si>
    <t>202613</t>
  </si>
  <si>
    <t>200956</t>
  </si>
  <si>
    <t>190672</t>
  </si>
  <si>
    <t>201128</t>
  </si>
  <si>
    <t>202595</t>
  </si>
  <si>
    <t>Родичев Леонид Георгиевич (внеш.совм.)Семенова Наталья Константиновна</t>
  </si>
  <si>
    <t>Группа: Б-Юр-32</t>
  </si>
  <si>
    <t>202620</t>
  </si>
  <si>
    <t>45</t>
  </si>
  <si>
    <t>200966</t>
  </si>
  <si>
    <t>202618</t>
  </si>
  <si>
    <t>43</t>
  </si>
  <si>
    <t>200961</t>
  </si>
  <si>
    <t>202617</t>
  </si>
  <si>
    <t>202619</t>
  </si>
  <si>
    <t>200963</t>
  </si>
  <si>
    <t>200964</t>
  </si>
  <si>
    <t>200965</t>
  </si>
  <si>
    <t>201190</t>
  </si>
  <si>
    <t>200967</t>
  </si>
  <si>
    <t>200969</t>
  </si>
  <si>
    <t>201191</t>
  </si>
  <si>
    <t>200968</t>
  </si>
  <si>
    <t>202889</t>
  </si>
  <si>
    <t>202622</t>
  </si>
  <si>
    <t>200962</t>
  </si>
  <si>
    <t>Гаврилюк Наталия ПавловнаСтепанов Вячеслав Петрович</t>
  </si>
  <si>
    <t>Горбачева Елена Игоревна</t>
  </si>
  <si>
    <t>Луговой Валерий Викторович (внеш.совм.)</t>
  </si>
  <si>
    <t>Коровенкова Светлана Владимировна</t>
  </si>
  <si>
    <t>Гаврилюк Наталия ПавловнаДерюгина Дария Юрьевна</t>
  </si>
  <si>
    <t>Шихалеева Алла Валерьевна</t>
  </si>
  <si>
    <t>Гаврилюк Наталия ПавловнаМязин Николай Александрович</t>
  </si>
  <si>
    <t>Ручкина Елена Михайловна (вн.совм.)Салтыкова Екатерина Алексеевна (вн.совм.)Шакирова Татьяна Ивановна</t>
  </si>
  <si>
    <t>Этнополитология</t>
  </si>
  <si>
    <t>Эмоциональный интеллект в управлении отношениями</t>
  </si>
  <si>
    <t>Электоральные процессы и избирательные технологии</t>
  </si>
  <si>
    <t>Современные проблемы глобализации</t>
  </si>
  <si>
    <t>Ресурсы и технологии социального влияния</t>
  </si>
  <si>
    <t>Иностранный язык (продвинутый уровень)</t>
  </si>
  <si>
    <t>Группа: Б-ППСН-31</t>
  </si>
  <si>
    <t>221158</t>
  </si>
  <si>
    <t>221170</t>
  </si>
  <si>
    <t>221189</t>
  </si>
  <si>
    <t>221187</t>
  </si>
  <si>
    <t>221169</t>
  </si>
  <si>
    <t>221207</t>
  </si>
  <si>
    <t>221178</t>
  </si>
  <si>
    <t>221172</t>
  </si>
  <si>
    <t>51</t>
  </si>
  <si>
    <t>221160</t>
  </si>
  <si>
    <t>221206</t>
  </si>
  <si>
    <t>221188</t>
  </si>
  <si>
    <t>221199</t>
  </si>
  <si>
    <t>221181</t>
  </si>
  <si>
    <t>221194</t>
  </si>
  <si>
    <t>221195</t>
  </si>
  <si>
    <t>221204</t>
  </si>
  <si>
    <t>221161</t>
  </si>
  <si>
    <t>221171</t>
  </si>
  <si>
    <t>221191</t>
  </si>
  <si>
    <t>221203</t>
  </si>
  <si>
    <t>221340</t>
  </si>
  <si>
    <t>221166</t>
  </si>
  <si>
    <t>211456</t>
  </si>
  <si>
    <t>221165</t>
  </si>
  <si>
    <t>221168</t>
  </si>
  <si>
    <t>221175</t>
  </si>
  <si>
    <t>Меньшиков Петр Викторович</t>
  </si>
  <si>
    <t>Мельниченко Татьяна Юрьевна</t>
  </si>
  <si>
    <t>Натробина Ольга ВладиславовнаНатробина Ольга Владиславовна (вн.совм.)</t>
  </si>
  <si>
    <t>Шарова Марина Александровна</t>
  </si>
  <si>
    <t>Корнев Максим Константинович</t>
  </si>
  <si>
    <t>Чаусов Николай Юрьевич</t>
  </si>
  <si>
    <t>Петрушина Оксана Михайловна (вн.совм.)</t>
  </si>
  <si>
    <t>Иванов Виталий Анатольевич</t>
  </si>
  <si>
    <t>Виноградская Марина ЮрьевнаВиноградская Марина Юрьевна (вн.совм.)Виноградский Вадим Геннадиевич</t>
  </si>
  <si>
    <t>Хозеева Ирина Николаевна</t>
  </si>
  <si>
    <t>Эмоциональный интеллект</t>
  </si>
  <si>
    <t>Экономическая теория</t>
  </si>
  <si>
    <t>Экономическая культура и финансовая грамотность</t>
  </si>
  <si>
    <t>Философия</t>
  </si>
  <si>
    <t>Теория управления</t>
  </si>
  <si>
    <t>Таможенная статистика</t>
  </si>
  <si>
    <t>Основы таможенного дела</t>
  </si>
  <si>
    <t>История (история России, всеобщая история)</t>
  </si>
  <si>
    <t>Информационно-коммуникационные технологии</t>
  </si>
  <si>
    <t>Иностранный язык</t>
  </si>
  <si>
    <t>Второй семестр</t>
  </si>
  <si>
    <t>Группа: С-ТмД-12</t>
  </si>
  <si>
    <t>54</t>
  </si>
  <si>
    <t>221163</t>
  </si>
  <si>
    <t>221200</t>
  </si>
  <si>
    <t>221192</t>
  </si>
  <si>
    <t>221156</t>
  </si>
  <si>
    <t>221184</t>
  </si>
  <si>
    <t>221183</t>
  </si>
  <si>
    <t>221159</t>
  </si>
  <si>
    <t>221162</t>
  </si>
  <si>
    <t>221190</t>
  </si>
  <si>
    <t>221167</t>
  </si>
  <si>
    <t>221174</t>
  </si>
  <si>
    <t>221180</t>
  </si>
  <si>
    <t>221176</t>
  </si>
  <si>
    <t>221173</t>
  </si>
  <si>
    <t>221182</t>
  </si>
  <si>
    <t>221193</t>
  </si>
  <si>
    <t>221197</t>
  </si>
  <si>
    <t>221186</t>
  </si>
  <si>
    <t>221198</t>
  </si>
  <si>
    <t>221179</t>
  </si>
  <si>
    <t>221201</t>
  </si>
  <si>
    <t>221202</t>
  </si>
  <si>
    <t>221157</t>
  </si>
  <si>
    <t>221177</t>
  </si>
  <si>
    <t>221205</t>
  </si>
  <si>
    <t>221185</t>
  </si>
  <si>
    <t>Бажина Ирина Александровна</t>
  </si>
  <si>
    <t>Чаусов Николай ЮрьевичЧаусов Николай Юрьевич (вн.совм.)</t>
  </si>
  <si>
    <t>Петрушина Оксана МихайловнаПетрушина Оксана Михайловна (вн.совм.)</t>
  </si>
  <si>
    <t>Виноградская Марина Юрьевна (вн.совм.)Виноградский Вадим ГеннадиевичДомбровский Ярослав Андреевич</t>
  </si>
  <si>
    <t>Салтыкова Екатерина Алексеевна (вн.совм.)</t>
  </si>
  <si>
    <t>Группа: С-ТмД-11</t>
  </si>
  <si>
    <t>Федяй Инна Викторовна (почас.)</t>
  </si>
  <si>
    <t>Натробина Ольга Владиславовна (вн.совм.)Шаров Сергей Владимирович</t>
  </si>
  <si>
    <t>Щеголева Марина Анатольевна</t>
  </si>
  <si>
    <t>220423</t>
  </si>
  <si>
    <t>221290</t>
  </si>
  <si>
    <t>221288</t>
  </si>
  <si>
    <t>220242</t>
  </si>
  <si>
    <t>220418</t>
  </si>
  <si>
    <t>220424</t>
  </si>
  <si>
    <t>221289</t>
  </si>
  <si>
    <t>221291</t>
  </si>
  <si>
    <t>220420</t>
  </si>
  <si>
    <t>221293</t>
  </si>
  <si>
    <t>222246</t>
  </si>
  <si>
    <t>221287</t>
  </si>
  <si>
    <t>220422</t>
  </si>
  <si>
    <t>220425</t>
  </si>
  <si>
    <t>210015</t>
  </si>
  <si>
    <t>220421</t>
  </si>
  <si>
    <t>220419</t>
  </si>
  <si>
    <t>221292</t>
  </si>
  <si>
    <t>221294</t>
  </si>
  <si>
    <t>220417</t>
  </si>
  <si>
    <t>Гаврилюк Наталия ПавловнаДерюгина Дария ЮрьевнаИванов Виталий Анатольевич</t>
  </si>
  <si>
    <t>Гаврилюк Наталия ПавловнаДедиу Евгений Игоревич (вн.совм.)</t>
  </si>
  <si>
    <t>Старостенко Константин Викторович</t>
  </si>
  <si>
    <t>Виноградский Вадим ГеннадиевичНикитин Алексей Юрьевич</t>
  </si>
  <si>
    <t>Шакирова Татьяна Ивановна</t>
  </si>
  <si>
    <t>Регионоведение</t>
  </si>
  <si>
    <t>Культурология</t>
  </si>
  <si>
    <t>История политических учений</t>
  </si>
  <si>
    <t>Введение в политическую теорию</t>
  </si>
  <si>
    <t>Группа: Б-ППСН-11</t>
  </si>
  <si>
    <t>221395</t>
  </si>
  <si>
    <t>221385</t>
  </si>
  <si>
    <t>221386</t>
  </si>
  <si>
    <t>221392</t>
  </si>
  <si>
    <t>220542</t>
  </si>
  <si>
    <t>220546</t>
  </si>
  <si>
    <t>221398</t>
  </si>
  <si>
    <t>220532</t>
  </si>
  <si>
    <t>220535</t>
  </si>
  <si>
    <t>221388</t>
  </si>
  <si>
    <t>220537</t>
  </si>
  <si>
    <t>220199</t>
  </si>
  <si>
    <t>221394</t>
  </si>
  <si>
    <t>221393</t>
  </si>
  <si>
    <t>220536</t>
  </si>
  <si>
    <t>221389</t>
  </si>
  <si>
    <t>220533</t>
  </si>
  <si>
    <t>221391</t>
  </si>
  <si>
    <t>221390</t>
  </si>
  <si>
    <t>220200</t>
  </si>
  <si>
    <t>221397</t>
  </si>
  <si>
    <t>220198</t>
  </si>
  <si>
    <t>220540</t>
  </si>
  <si>
    <t>221384</t>
  </si>
  <si>
    <t>220534</t>
  </si>
  <si>
    <t>220197</t>
  </si>
  <si>
    <t>220539</t>
  </si>
  <si>
    <t>220538</t>
  </si>
  <si>
    <t>220531</t>
  </si>
  <si>
    <t>220544</t>
  </si>
  <si>
    <t>221396</t>
  </si>
  <si>
    <t>221540</t>
  </si>
  <si>
    <t>220541</t>
  </si>
  <si>
    <t>220543</t>
  </si>
  <si>
    <t>220545</t>
  </si>
  <si>
    <t>221387</t>
  </si>
  <si>
    <t>Кабанов Кирилл ВалерьевичКабанов Кирилл Валерьевич</t>
  </si>
  <si>
    <t>Панин Александр ПетровичШаров Сергей Владимирович</t>
  </si>
  <si>
    <t>Максимов Михаил АлександровичМаксимов Михаил Александрович (вн.совм.)</t>
  </si>
  <si>
    <t>Бажина Ирина АлександровнаКорнев Максим Константинович</t>
  </si>
  <si>
    <t>Майорова Наталья Олеговна</t>
  </si>
  <si>
    <t>Штепа Алексей Владимирович</t>
  </si>
  <si>
    <t>Столяров Евгений Васильевич (внеш.совм.)</t>
  </si>
  <si>
    <t>Этнология и социальная антропология</t>
  </si>
  <si>
    <t>История раннего и развитого Средневековья</t>
  </si>
  <si>
    <t>История государства и права</t>
  </si>
  <si>
    <t>Вспомогательные исторические дисциплины</t>
  </si>
  <si>
    <t>Археология</t>
  </si>
  <si>
    <t>Профиль: История и обществознание</t>
  </si>
  <si>
    <t>Группа: Б-ПИиО-11</t>
  </si>
  <si>
    <t>онлайн</t>
  </si>
  <si>
    <t>180644</t>
  </si>
  <si>
    <t>180600</t>
  </si>
  <si>
    <t>90</t>
  </si>
  <si>
    <t>180602</t>
  </si>
  <si>
    <t>180626</t>
  </si>
  <si>
    <t>180633</t>
  </si>
  <si>
    <t>170449</t>
  </si>
  <si>
    <t>180650</t>
  </si>
  <si>
    <t>180651</t>
  </si>
  <si>
    <t>180613</t>
  </si>
  <si>
    <t>180654</t>
  </si>
  <si>
    <t>181481</t>
  </si>
  <si>
    <t>180623</t>
  </si>
  <si>
    <t>180604</t>
  </si>
  <si>
    <t>180603</t>
  </si>
  <si>
    <t>180621</t>
  </si>
  <si>
    <t>181092</t>
  </si>
  <si>
    <t>180645</t>
  </si>
  <si>
    <t>180615</t>
  </si>
  <si>
    <t>180619</t>
  </si>
  <si>
    <t>180642</t>
  </si>
  <si>
    <t>180610</t>
  </si>
  <si>
    <t>180624</t>
  </si>
  <si>
    <t>180637</t>
  </si>
  <si>
    <t>180625</t>
  </si>
  <si>
    <t>79</t>
  </si>
  <si>
    <t>Алексеева Екатерина ВладимировнаПетрушина Оксана Михайловна</t>
  </si>
  <si>
    <t>Подготовка к сдаче и сдача государственного экзамена</t>
  </si>
  <si>
    <t>Подготовка к процедуре защиты и процедура защита выпускной квалификационной работы</t>
  </si>
  <si>
    <t>Логистическое администрирование</t>
  </si>
  <si>
    <t>Десятый семестр</t>
  </si>
  <si>
    <t>Группа: С-ТмД-51</t>
  </si>
  <si>
    <t>180622</t>
  </si>
  <si>
    <t>180612</t>
  </si>
  <si>
    <t>180636</t>
  </si>
  <si>
    <t>180607</t>
  </si>
  <si>
    <t>180601</t>
  </si>
  <si>
    <t>180617</t>
  </si>
  <si>
    <t>180634</t>
  </si>
  <si>
    <t>180638</t>
  </si>
  <si>
    <t>180632</t>
  </si>
  <si>
    <t>180639</t>
  </si>
  <si>
    <t>180614</t>
  </si>
  <si>
    <t>180631</t>
  </si>
  <si>
    <t>180656</t>
  </si>
  <si>
    <t>180641</t>
  </si>
  <si>
    <t>180658</t>
  </si>
  <si>
    <t>180599</t>
  </si>
  <si>
    <t>180616</t>
  </si>
  <si>
    <t>180605</t>
  </si>
  <si>
    <t>180608</t>
  </si>
  <si>
    <t>180647</t>
  </si>
  <si>
    <t>180627</t>
  </si>
  <si>
    <t>180657</t>
  </si>
  <si>
    <t>180609</t>
  </si>
  <si>
    <t>180629</t>
  </si>
  <si>
    <t>86</t>
  </si>
  <si>
    <t>Управление качеством логистических процессов</t>
  </si>
  <si>
    <t>Подготовка к защите и процедура защиты выпускной квалификационной работы</t>
  </si>
  <si>
    <t>Группа: С-ТмД-52</t>
  </si>
  <si>
    <t>180673</t>
  </si>
  <si>
    <t>180678</t>
  </si>
  <si>
    <t>180663</t>
  </si>
  <si>
    <t>180664</t>
  </si>
  <si>
    <t>180676</t>
  </si>
  <si>
    <t>180019</t>
  </si>
  <si>
    <t>180672</t>
  </si>
  <si>
    <t>180671</t>
  </si>
  <si>
    <t>180020</t>
  </si>
  <si>
    <t>180021</t>
  </si>
  <si>
    <t>180667</t>
  </si>
  <si>
    <t>180668</t>
  </si>
  <si>
    <t>180669</t>
  </si>
  <si>
    <t>180024</t>
  </si>
  <si>
    <t>180031</t>
  </si>
  <si>
    <t>180017</t>
  </si>
  <si>
    <t>180666</t>
  </si>
  <si>
    <t>180016</t>
  </si>
  <si>
    <t>180026</t>
  </si>
  <si>
    <t>180670</t>
  </si>
  <si>
    <t>180023</t>
  </si>
  <si>
    <t>180018</t>
  </si>
  <si>
    <t>180030</t>
  </si>
  <si>
    <t>180764</t>
  </si>
  <si>
    <t>180675</t>
  </si>
  <si>
    <t>180027</t>
  </si>
  <si>
    <t>180022</t>
  </si>
  <si>
    <t>180665</t>
  </si>
  <si>
    <t>180028</t>
  </si>
  <si>
    <t>Пуговкина Нина ИвановнаСергина Кристина Игоревна</t>
  </si>
  <si>
    <t>Зайцева Вера НиколаевнаЛыфенко Дмитрий Валерьевич</t>
  </si>
  <si>
    <t>Курков Владимир ВячеславовичШтепа Алексей Владимирович</t>
  </si>
  <si>
    <t>Курков Владимир ВячеславовичМязин Николай Александрович</t>
  </si>
  <si>
    <t>Никитина Наталья Никитична</t>
  </si>
  <si>
    <t>Андрианова Ирина Владимировна</t>
  </si>
  <si>
    <t>Страноведение</t>
  </si>
  <si>
    <t>Нации и религиозные конфликты в современном мире</t>
  </si>
  <si>
    <t>История русской усадьбы</t>
  </si>
  <si>
    <t>Историография древнего мира и средних веков</t>
  </si>
  <si>
    <t>Профиль: История и иностранный язык</t>
  </si>
  <si>
    <t>Группа: Б-ПИиИЯ-51</t>
  </si>
  <si>
    <t>210453</t>
  </si>
  <si>
    <t>211677</t>
  </si>
  <si>
    <t>210449</t>
  </si>
  <si>
    <t>210168</t>
  </si>
  <si>
    <t>210456</t>
  </si>
  <si>
    <t>210463</t>
  </si>
  <si>
    <t>210167</t>
  </si>
  <si>
    <t>210169</t>
  </si>
  <si>
    <t>210452</t>
  </si>
  <si>
    <t>210461</t>
  </si>
  <si>
    <t>210451</t>
  </si>
  <si>
    <t>210454</t>
  </si>
  <si>
    <t>210170</t>
  </si>
  <si>
    <t>210459</t>
  </si>
  <si>
    <t>211678</t>
  </si>
  <si>
    <t>210450</t>
  </si>
  <si>
    <t>211679</t>
  </si>
  <si>
    <t>210460</t>
  </si>
  <si>
    <t>210455</t>
  </si>
  <si>
    <t>211681</t>
  </si>
  <si>
    <t>211680</t>
  </si>
  <si>
    <t>Филатова Елена Анатольевна</t>
  </si>
  <si>
    <t>Буслаева Мария ЕвгеньевнаКазакова Анна ЮрьевнаПанасюк Виктор Вячеславович</t>
  </si>
  <si>
    <t>Богомолова Елена Анатольевна</t>
  </si>
  <si>
    <t>Андрианова Ирина ВладимировнаТкачева Юлия Сергеевна</t>
  </si>
  <si>
    <t>Лыфенко Дмитрий ВалерьевичТкачева Юлия Сергеевна</t>
  </si>
  <si>
    <t>Полякова Мария АлександровнаРеймер Мария Валериевна</t>
  </si>
  <si>
    <t>Котелевская Элина Игоревна</t>
  </si>
  <si>
    <t>Гусева Ольга АлександровнаСалтыкова Екатерина АлексеевнаТопорков Петр Евгеньевич</t>
  </si>
  <si>
    <t>Федяй Инна Викторовна</t>
  </si>
  <si>
    <t>Учебная практика (ознакомительная)</t>
  </si>
  <si>
    <t>Теоретический курс иностранного языка</t>
  </si>
  <si>
    <t>Социология общественной жизни</t>
  </si>
  <si>
    <t>Практическая грамматика иностранного языка</t>
  </si>
  <si>
    <t>Основы вожатской деятельности</t>
  </si>
  <si>
    <t>Ораторское искусство</t>
  </si>
  <si>
    <t>Новейшая история России</t>
  </si>
  <si>
    <t>Коммуникации в современном мире</t>
  </si>
  <si>
    <t>История позднего средневековья и раннего Нового времени</t>
  </si>
  <si>
    <t>Естественнонаучная картина мира</t>
  </si>
  <si>
    <t>Четвертый семестр</t>
  </si>
  <si>
    <t>Группа: Б-ПИиИЯ-21</t>
  </si>
  <si>
    <t>н/и</t>
  </si>
  <si>
    <t>211499</t>
  </si>
  <si>
    <t>210337</t>
  </si>
  <si>
    <t>211502</t>
  </si>
  <si>
    <t>57</t>
  </si>
  <si>
    <t>210339</t>
  </si>
  <si>
    <t>211495</t>
  </si>
  <si>
    <t>48</t>
  </si>
  <si>
    <t>211512</t>
  </si>
  <si>
    <t>210338</t>
  </si>
  <si>
    <t>211505</t>
  </si>
  <si>
    <t>211503</t>
  </si>
  <si>
    <t>211507</t>
  </si>
  <si>
    <t>211497</t>
  </si>
  <si>
    <t>211513</t>
  </si>
  <si>
    <t>211498</t>
  </si>
  <si>
    <t>210014</t>
  </si>
  <si>
    <t>211490</t>
  </si>
  <si>
    <t>212465</t>
  </si>
  <si>
    <t>211492</t>
  </si>
  <si>
    <t>211509</t>
  </si>
  <si>
    <t>211511</t>
  </si>
  <si>
    <t>211514</t>
  </si>
  <si>
    <t>211506</t>
  </si>
  <si>
    <t>212460</t>
  </si>
  <si>
    <t>211510</t>
  </si>
  <si>
    <t>211496</t>
  </si>
  <si>
    <t>211494</t>
  </si>
  <si>
    <t>210151</t>
  </si>
  <si>
    <t>211504</t>
  </si>
  <si>
    <t>211500</t>
  </si>
  <si>
    <t>211491</t>
  </si>
  <si>
    <t>Пацакула Ирина Ивановна</t>
  </si>
  <si>
    <t>Гришина Галина ВалентиновнаДорофеев Владимир Владимирович</t>
  </si>
  <si>
    <t>Родичев Леонид Георгиевич (внеш.совм.)</t>
  </si>
  <si>
    <t>Котелевская Элина ИгоревнаКулачкова Ирина Михайловна (внеш.совм.)</t>
  </si>
  <si>
    <t>Красина Елена НиколаевнаСерокурова Ульяна Викторовна</t>
  </si>
  <si>
    <t>Дроздов Денис ЕвгеньевичЕвстигнеев Михаил Геннадьевич</t>
  </si>
  <si>
    <t>Юридическая психология</t>
  </si>
  <si>
    <t>Экологическое право</t>
  </si>
  <si>
    <t>Уголовное право</t>
  </si>
  <si>
    <t>Трудовое право</t>
  </si>
  <si>
    <t>Иностранный язык в сфере юриспруденции</t>
  </si>
  <si>
    <t>Административное право</t>
  </si>
  <si>
    <t>Группа: Б-Юр-21</t>
  </si>
  <si>
    <t>211534</t>
  </si>
  <si>
    <t>211527</t>
  </si>
  <si>
    <t>211516</t>
  </si>
  <si>
    <t>211529</t>
  </si>
  <si>
    <t>46</t>
  </si>
  <si>
    <t>211541</t>
  </si>
  <si>
    <t>211543</t>
  </si>
  <si>
    <t>211525</t>
  </si>
  <si>
    <t>211531</t>
  </si>
  <si>
    <t>211519</t>
  </si>
  <si>
    <t>211517</t>
  </si>
  <si>
    <t>211540</t>
  </si>
  <si>
    <t>211515</t>
  </si>
  <si>
    <t>211518</t>
  </si>
  <si>
    <t>211523</t>
  </si>
  <si>
    <t>211520</t>
  </si>
  <si>
    <t>211539</t>
  </si>
  <si>
    <t>211522</t>
  </si>
  <si>
    <t>211535</t>
  </si>
  <si>
    <t>211536</t>
  </si>
  <si>
    <t>211538</t>
  </si>
  <si>
    <t>211521</t>
  </si>
  <si>
    <t>211530</t>
  </si>
  <si>
    <t>211524</t>
  </si>
  <si>
    <t>211542</t>
  </si>
  <si>
    <t>211526</t>
  </si>
  <si>
    <t>Кулачкова Ирина Михайловна (внеш.совм.)</t>
  </si>
  <si>
    <t>Серокурова Ульяна Викторовна</t>
  </si>
  <si>
    <t>Евстигнеев Михаил Геннадьевич</t>
  </si>
  <si>
    <t>Права человека</t>
  </si>
  <si>
    <t>Группа: С-СПД-21</t>
  </si>
  <si>
    <t>211468</t>
  </si>
  <si>
    <t>211444</t>
  </si>
  <si>
    <t>211460</t>
  </si>
  <si>
    <t>211478</t>
  </si>
  <si>
    <t>211473</t>
  </si>
  <si>
    <t>211454</t>
  </si>
  <si>
    <t>211445</t>
  </si>
  <si>
    <t>211448</t>
  </si>
  <si>
    <t>211447</t>
  </si>
  <si>
    <t>211459</t>
  </si>
  <si>
    <t>211461</t>
  </si>
  <si>
    <t>211481</t>
  </si>
  <si>
    <t>Учебная практика (практика по получению первичных профессиональных умений и навыков)</t>
  </si>
  <si>
    <t>Управление персоналом в таможенных органах</t>
  </si>
  <si>
    <t>Таможенный менеджмент</t>
  </si>
  <si>
    <t>Таможенное оформление товаров и транспортных средств</t>
  </si>
  <si>
    <t>Перемещение и таможенный контроль товаров и транспортных средств для личного пользования</t>
  </si>
  <si>
    <t>Основы технических средств таможенного контроля</t>
  </si>
  <si>
    <t>Культурные ценности в таможенном деле</t>
  </si>
  <si>
    <t>Группа: С-ТмД-21</t>
  </si>
  <si>
    <t>211471</t>
  </si>
  <si>
    <t>211462</t>
  </si>
  <si>
    <t>211463</t>
  </si>
  <si>
    <t>211466</t>
  </si>
  <si>
    <t>211476</t>
  </si>
  <si>
    <t>211458</t>
  </si>
  <si>
    <t>211469</t>
  </si>
  <si>
    <t>211484</t>
  </si>
  <si>
    <t>211452</t>
  </si>
  <si>
    <t>211450</t>
  </si>
  <si>
    <t>211464</t>
  </si>
  <si>
    <t>211455</t>
  </si>
  <si>
    <t>211470</t>
  </si>
  <si>
    <t>211449</t>
  </si>
  <si>
    <t>211465</t>
  </si>
  <si>
    <t>211457</t>
  </si>
  <si>
    <t>Авилова Елена Викторовна</t>
  </si>
  <si>
    <t>Группа: С-ТмД-22</t>
  </si>
  <si>
    <t>Специальность: Таможенное дело</t>
  </si>
  <si>
    <t>Специализация: Таможенное и логистическое обеспечение внешнеэкономической деятельности</t>
  </si>
  <si>
    <t>Специальность: Судебная и прокурорская деятельность</t>
  </si>
  <si>
    <t>Специализация: Судебная деятельность</t>
  </si>
  <si>
    <t>Специализация: Таможенные платежи и валютное регулирование</t>
  </si>
  <si>
    <t>52</t>
  </si>
  <si>
    <t>210344</t>
  </si>
  <si>
    <t>210341</t>
  </si>
  <si>
    <t>211547</t>
  </si>
  <si>
    <t>210342</t>
  </si>
  <si>
    <t>211549</t>
  </si>
  <si>
    <t>210346</t>
  </si>
  <si>
    <t>210345</t>
  </si>
  <si>
    <t>211544</t>
  </si>
  <si>
    <t>211475</t>
  </si>
  <si>
    <t>210343</t>
  </si>
  <si>
    <t>210340</t>
  </si>
  <si>
    <t>210347</t>
  </si>
  <si>
    <t>211548</t>
  </si>
  <si>
    <t>210349</t>
  </si>
  <si>
    <t>210350</t>
  </si>
  <si>
    <t>211545</t>
  </si>
  <si>
    <t>211546</t>
  </si>
  <si>
    <t>41</t>
  </si>
  <si>
    <t>210348</t>
  </si>
  <si>
    <t>Казакова Анна Юрьевна</t>
  </si>
  <si>
    <t>Топорков Петр Евгеньевич</t>
  </si>
  <si>
    <t>Дерюгина Дария ЮрьевнаМаксимов Михаил Александрович (вн.совм.)</t>
  </si>
  <si>
    <t>Довбня Анатолий Алексеевич (внеш.совм.)</t>
  </si>
  <si>
    <t>Современные технологии социологических исследований</t>
  </si>
  <si>
    <t>Политические институты: теория и история</t>
  </si>
  <si>
    <t>Основы теории коммуникации</t>
  </si>
  <si>
    <t>Методы политических исследований</t>
  </si>
  <si>
    <t>Европейский Союз: анализ европейских интеграционных процессов</t>
  </si>
  <si>
    <t>Группа: Б-ППСН-21</t>
  </si>
  <si>
    <t>221244</t>
  </si>
  <si>
    <t>221237</t>
  </si>
  <si>
    <t>221258</t>
  </si>
  <si>
    <t>220011</t>
  </si>
  <si>
    <t>221240</t>
  </si>
  <si>
    <t>44</t>
  </si>
  <si>
    <t>220415</t>
  </si>
  <si>
    <t>221248</t>
  </si>
  <si>
    <t>220413</t>
  </si>
  <si>
    <t>221232</t>
  </si>
  <si>
    <t>221220</t>
  </si>
  <si>
    <t>221249</t>
  </si>
  <si>
    <t>221221</t>
  </si>
  <si>
    <t>221218</t>
  </si>
  <si>
    <t>220414</t>
  </si>
  <si>
    <t>221251</t>
  </si>
  <si>
    <t>221238</t>
  </si>
  <si>
    <t>221243</t>
  </si>
  <si>
    <t>221245</t>
  </si>
  <si>
    <t>220416</t>
  </si>
  <si>
    <t>221256</t>
  </si>
  <si>
    <t>221234</t>
  </si>
  <si>
    <t>221247</t>
  </si>
  <si>
    <t>221854</t>
  </si>
  <si>
    <t>220240</t>
  </si>
  <si>
    <t>221252</t>
  </si>
  <si>
    <t>220412</t>
  </si>
  <si>
    <t>Горбачева Елена ИгоревнаГорбачева Елена Игоревна</t>
  </si>
  <si>
    <t>Королев Владимир Борисович</t>
  </si>
  <si>
    <t>Виноградский Вадим ГеннадиевичСорочан Виталий ВикторовичСтолярова Надежда Борисовна</t>
  </si>
  <si>
    <t>Теория государства и права</t>
  </si>
  <si>
    <t>Римское право</t>
  </si>
  <si>
    <t>Правоохранительные органы</t>
  </si>
  <si>
    <t>Конституционное право</t>
  </si>
  <si>
    <t>История государства и права России</t>
  </si>
  <si>
    <t>Группа: Б-Юр-11</t>
  </si>
  <si>
    <t>221239</t>
  </si>
  <si>
    <t>221235</t>
  </si>
  <si>
    <t>53</t>
  </si>
  <si>
    <t>221538</t>
  </si>
  <si>
    <t>221250</t>
  </si>
  <si>
    <t>210008</t>
  </si>
  <si>
    <t>221216</t>
  </si>
  <si>
    <t>221215</t>
  </si>
  <si>
    <t>221226</t>
  </si>
  <si>
    <t>221229</t>
  </si>
  <si>
    <t>221257</t>
  </si>
  <si>
    <t>221222</t>
  </si>
  <si>
    <t>221224</t>
  </si>
  <si>
    <t>221219</t>
  </si>
  <si>
    <t>221225</t>
  </si>
  <si>
    <t>221246</t>
  </si>
  <si>
    <t>221254</t>
  </si>
  <si>
    <t>221241</t>
  </si>
  <si>
    <t>221253</t>
  </si>
  <si>
    <t>221228</t>
  </si>
  <si>
    <t>221227</t>
  </si>
  <si>
    <t>221217</t>
  </si>
  <si>
    <t>221231</t>
  </si>
  <si>
    <t>221223</t>
  </si>
  <si>
    <t>221233</t>
  </si>
  <si>
    <t>221230</t>
  </si>
  <si>
    <t>221255</t>
  </si>
  <si>
    <t>Корнев Максим КонстантиновичФедорков Руслан Александрович (внеш.совм.)</t>
  </si>
  <si>
    <t>Афонина Ольга СтаниславовнаМагомедова Елена Анатольевна</t>
  </si>
  <si>
    <t>Афонина Ольга СтаниславовнаВасильева Татьяна Валентиновна</t>
  </si>
  <si>
    <t>Афонина Ольга СтаниславовнаКороткова Ольга Анатольевна</t>
  </si>
  <si>
    <t>Группа: Б-Юр-12</t>
  </si>
  <si>
    <t>221282</t>
  </si>
  <si>
    <t>221271</t>
  </si>
  <si>
    <t>221280</t>
  </si>
  <si>
    <t>221272</t>
  </si>
  <si>
    <t>221275</t>
  </si>
  <si>
    <t>221274</t>
  </si>
  <si>
    <t>221264</t>
  </si>
  <si>
    <t>221260</t>
  </si>
  <si>
    <t>221283</t>
  </si>
  <si>
    <t>221266</t>
  </si>
  <si>
    <t>221259</t>
  </si>
  <si>
    <t>221269</t>
  </si>
  <si>
    <t>221267</t>
  </si>
  <si>
    <t>221273</t>
  </si>
  <si>
    <t>221261</t>
  </si>
  <si>
    <t>211532</t>
  </si>
  <si>
    <t>221284</t>
  </si>
  <si>
    <t>221279</t>
  </si>
  <si>
    <t>222247</t>
  </si>
  <si>
    <t>221262</t>
  </si>
  <si>
    <t>221278</t>
  </si>
  <si>
    <t>221265</t>
  </si>
  <si>
    <t>221270</t>
  </si>
  <si>
    <t>221263</t>
  </si>
  <si>
    <t>221285</t>
  </si>
  <si>
    <t>221277</t>
  </si>
  <si>
    <t>221281</t>
  </si>
  <si>
    <t>221286</t>
  </si>
  <si>
    <t>221268</t>
  </si>
  <si>
    <t>221276</t>
  </si>
  <si>
    <t>Натробина Ольга Владиславовна (вн.совм.)</t>
  </si>
  <si>
    <t>Виноградский Вадим ГеннадиевичСтолярова Надежда БорисовнаТкаченко Алексей Леонидович</t>
  </si>
  <si>
    <t>Группа: С-СПД-11</t>
  </si>
  <si>
    <t>Институт истории и права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</si>
</sst>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 Cyr"/>
    </font>
    <font>
      <sz val="8"/>
      <color indexed="20"/>
      <name val="Arial Cyr"/>
    </font>
    <font>
      <b/>
      <sz val="8"/>
      <name val="Arial Cy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0" fontId="1" fillId="0" borderId="1" xfId="1" applyBorder="1"/>
    <xf numFmtId="0" fontId="2" fillId="2" borderId="2" xfId="1" applyFont="1" applyFill="1" applyBorder="1" applyAlignment="1">
      <alignment horizontal="center" vertical="top"/>
    </xf>
    <xf numFmtId="0" fontId="2" fillId="2" borderId="3" xfId="1" applyFont="1" applyFill="1" applyBorder="1" applyAlignment="1">
      <alignment horizontal="center" vertical="top"/>
    </xf>
    <xf numFmtId="0" fontId="2" fillId="3" borderId="3" xfId="1" applyFont="1" applyFill="1" applyBorder="1" applyAlignment="1">
      <alignment horizontal="center" vertical="top"/>
    </xf>
    <xf numFmtId="0" fontId="2" fillId="3" borderId="3" xfId="1" applyFont="1" applyFill="1" applyBorder="1" applyAlignment="1">
      <alignment horizontal="left" vertical="top"/>
    </xf>
    <xf numFmtId="0" fontId="2" fillId="3" borderId="4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 vertical="top"/>
    </xf>
    <xf numFmtId="0" fontId="2" fillId="2" borderId="6" xfId="1" applyFont="1" applyFill="1" applyBorder="1" applyAlignment="1">
      <alignment horizontal="center" vertical="top"/>
    </xf>
    <xf numFmtId="0" fontId="2" fillId="3" borderId="6" xfId="1" applyFont="1" applyFill="1" applyBorder="1" applyAlignment="1">
      <alignment horizontal="center" vertical="top"/>
    </xf>
    <xf numFmtId="0" fontId="2" fillId="3" borderId="6" xfId="1" applyFont="1" applyFill="1" applyBorder="1" applyAlignment="1">
      <alignment horizontal="left" vertical="top"/>
    </xf>
    <xf numFmtId="0" fontId="2" fillId="3" borderId="7" xfId="1" applyFont="1" applyFill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2" fillId="4" borderId="5" xfId="1" applyFont="1" applyFill="1" applyBorder="1" applyAlignment="1">
      <alignment horizontal="center" vertical="center"/>
    </xf>
    <xf numFmtId="0" fontId="2" fillId="4" borderId="6" xfId="1" applyFont="1" applyFill="1" applyBorder="1" applyAlignment="1">
      <alignment horizontal="center" vertical="center"/>
    </xf>
    <xf numFmtId="0" fontId="2" fillId="5" borderId="10" xfId="1" applyFont="1" applyFill="1" applyBorder="1" applyAlignment="1">
      <alignment horizontal="center" vertical="center"/>
    </xf>
    <xf numFmtId="0" fontId="2" fillId="5" borderId="6" xfId="1" applyFont="1" applyFill="1" applyBorder="1" applyAlignment="1">
      <alignment horizontal="center" vertical="center"/>
    </xf>
    <xf numFmtId="0" fontId="2" fillId="5" borderId="11" xfId="1" applyFont="1" applyFill="1" applyBorder="1" applyAlignment="1">
      <alignment horizontal="center" vertical="center"/>
    </xf>
    <xf numFmtId="0" fontId="2" fillId="5" borderId="5" xfId="1" applyFont="1" applyFill="1" applyBorder="1" applyAlignment="1">
      <alignment horizontal="center" vertical="center"/>
    </xf>
    <xf numFmtId="0" fontId="2" fillId="0" borderId="12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" xfId="1" applyBorder="1" applyAlignment="1">
      <alignment horizontal="center" vertical="center" textRotation="90"/>
    </xf>
    <xf numFmtId="0" fontId="1" fillId="0" borderId="18" xfId="1" applyBorder="1" applyAlignment="1">
      <alignment horizontal="center" vertical="center" textRotation="90"/>
    </xf>
    <xf numFmtId="0" fontId="4" fillId="0" borderId="0" xfId="1" applyFont="1" applyAlignment="1">
      <alignment horizontal="left"/>
    </xf>
    <xf numFmtId="0" fontId="2" fillId="2" borderId="11" xfId="1" applyFont="1" applyFill="1" applyBorder="1" applyAlignment="1">
      <alignment horizontal="center" vertical="top"/>
    </xf>
    <xf numFmtId="0" fontId="2" fillId="2" borderId="24" xfId="1" applyFont="1" applyFill="1" applyBorder="1" applyAlignment="1">
      <alignment horizontal="center" vertical="top"/>
    </xf>
    <xf numFmtId="0" fontId="2" fillId="2" borderId="6" xfId="1" applyNumberFormat="1" applyFont="1" applyFill="1" applyBorder="1" applyAlignment="1">
      <alignment horizontal="center" vertical="top"/>
    </xf>
    <xf numFmtId="0" fontId="2" fillId="2" borderId="3" xfId="1" applyNumberFormat="1" applyFont="1" applyFill="1" applyBorder="1" applyAlignment="1">
      <alignment horizontal="center" vertical="top"/>
    </xf>
    <xf numFmtId="0" fontId="2" fillId="4" borderId="11" xfId="1" applyFont="1" applyFill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2" fillId="2" borderId="5" xfId="1" applyNumberFormat="1" applyFont="1" applyFill="1" applyBorder="1" applyAlignment="1">
      <alignment horizontal="center" vertical="top"/>
    </xf>
    <xf numFmtId="0" fontId="2" fillId="2" borderId="2" xfId="1" applyNumberFormat="1" applyFont="1" applyFill="1" applyBorder="1" applyAlignment="1">
      <alignment horizontal="center" vertical="top"/>
    </xf>
    <xf numFmtId="0" fontId="2" fillId="2" borderId="11" xfId="1" applyNumberFormat="1" applyFont="1" applyFill="1" applyBorder="1" applyAlignment="1">
      <alignment horizontal="center" vertical="top"/>
    </xf>
    <xf numFmtId="0" fontId="2" fillId="2" borderId="24" xfId="1" applyNumberFormat="1" applyFont="1" applyFill="1" applyBorder="1" applyAlignment="1">
      <alignment horizontal="center" vertical="top"/>
    </xf>
    <xf numFmtId="0" fontId="2" fillId="0" borderId="21" xfId="1" applyFont="1" applyBorder="1" applyAlignment="1">
      <alignment horizontal="center" vertical="center" textRotation="90" wrapText="1"/>
    </xf>
    <xf numFmtId="0" fontId="2" fillId="0" borderId="14" xfId="1" applyFont="1" applyBorder="1" applyAlignment="1">
      <alignment horizontal="center" vertical="center" textRotation="90" wrapText="1"/>
    </xf>
    <xf numFmtId="0" fontId="2" fillId="0" borderId="13" xfId="1" applyFont="1" applyBorder="1" applyAlignment="1">
      <alignment horizontal="center" vertical="center" textRotation="90" wrapText="1"/>
    </xf>
    <xf numFmtId="0" fontId="4" fillId="0" borderId="23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right" vertical="center"/>
    </xf>
    <xf numFmtId="0" fontId="1" fillId="0" borderId="19" xfId="1" applyBorder="1" applyAlignment="1">
      <alignment horizontal="center" vertical="center" textRotation="90"/>
    </xf>
    <xf numFmtId="0" fontId="1" fillId="0" borderId="16" xfId="1" applyBorder="1" applyAlignment="1">
      <alignment horizontal="center" vertical="center" textRotation="90"/>
    </xf>
    <xf numFmtId="0" fontId="1" fillId="0" borderId="17" xfId="1" applyBorder="1" applyAlignment="1">
      <alignment horizontal="center" vertical="center" textRotation="90"/>
    </xf>
    <xf numFmtId="0" fontId="2" fillId="0" borderId="0" xfId="1" applyFont="1" applyAlignment="1">
      <alignment horizontal="left" vertical="top" wrapText="1"/>
    </xf>
    <xf numFmtId="0" fontId="2" fillId="0" borderId="20" xfId="1" applyFont="1" applyBorder="1" applyAlignment="1">
      <alignment horizontal="center" vertical="center" textRotation="90" wrapText="1"/>
    </xf>
    <xf numFmtId="0" fontId="2" fillId="0" borderId="26" xfId="1" applyFont="1" applyBorder="1" applyAlignment="1">
      <alignment horizontal="center" vertical="center" textRotation="90" wrapText="1"/>
    </xf>
    <xf numFmtId="0" fontId="2" fillId="0" borderId="25" xfId="1" applyFont="1" applyBorder="1" applyAlignment="1">
      <alignment horizontal="center" vertical="center" textRotation="90" wrapText="1"/>
    </xf>
    <xf numFmtId="0" fontId="1" fillId="0" borderId="0" xfId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2">
    <cellStyle name="Обычный" xfId="0" builtinId="0"/>
    <cellStyle name="Обычный 2" xfId="1" xr:uid="{A31E47CC-B420-40D3-B2D2-ACDB0A3872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49112-1201-4B9A-9611-84CCB72EB507}">
  <sheetPr>
    <outlinePr summaryBelow="0" summaryRight="0"/>
    <pageSetUpPr autoPageBreaks="0" fitToPage="1"/>
  </sheetPr>
  <dimension ref="A1:AG47"/>
  <sheetViews>
    <sheetView topLeftCell="A8" zoomScale="70" zoomScaleNormal="70" workbookViewId="0">
      <selection activeCell="B12" sqref="B12:B47"/>
    </sheetView>
  </sheetViews>
  <sheetFormatPr defaultColWidth="9.109375" defaultRowHeight="10.199999999999999" x14ac:dyDescent="0.2"/>
  <cols>
    <col min="1" max="1" width="5" style="1" customWidth="1"/>
    <col min="2" max="2" width="17" style="1" customWidth="1"/>
    <col min="3" max="3" width="10" style="1" customWidth="1"/>
    <col min="4" max="9" width="4" style="1" customWidth="1"/>
    <col min="10" max="10" width="5.88671875" style="1" customWidth="1"/>
    <col min="11" max="27" width="4" style="1" customWidth="1"/>
    <col min="28" max="29" width="9" style="1" customWidth="1"/>
    <col min="30" max="256" width="9.109375" style="1" customWidth="1"/>
    <col min="257" max="16384" width="9.109375" style="1"/>
  </cols>
  <sheetData>
    <row r="1" spans="1:33" ht="11.25" customHeight="1" x14ac:dyDescent="0.2">
      <c r="B1" s="25" t="s">
        <v>70</v>
      </c>
    </row>
    <row r="2" spans="1:33" ht="11.25" customHeight="1" x14ac:dyDescent="0.2"/>
    <row r="3" spans="1:33" ht="11.25" customHeight="1" x14ac:dyDescent="0.2">
      <c r="B3" s="48" t="s">
        <v>958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33" ht="21.75" customHeight="1" x14ac:dyDescent="0.2">
      <c r="B4" s="48" t="s">
        <v>563</v>
      </c>
      <c r="C4" s="48"/>
      <c r="D4" s="48" t="s">
        <v>446</v>
      </c>
      <c r="E4" s="48"/>
      <c r="F4" s="48"/>
      <c r="G4" s="48"/>
      <c r="H4" s="48" t="s">
        <v>299</v>
      </c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1:33" ht="11.25" customHeight="1" x14ac:dyDescent="0.2">
      <c r="B5" s="48" t="s">
        <v>66</v>
      </c>
      <c r="C5" s="48"/>
      <c r="H5" s="48" t="s">
        <v>562</v>
      </c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1:33" ht="11.25" customHeight="1" thickBot="1" x14ac:dyDescent="0.25"/>
    <row r="7" spans="1:33" ht="99.9" customHeight="1" thickBot="1" x14ac:dyDescent="0.25">
      <c r="A7" s="39" t="s">
        <v>64</v>
      </c>
      <c r="B7" s="42" t="s">
        <v>63</v>
      </c>
      <c r="C7" s="42" t="s">
        <v>62</v>
      </c>
      <c r="D7" s="36" t="s">
        <v>561</v>
      </c>
      <c r="E7" s="36"/>
      <c r="F7" s="36" t="s">
        <v>560</v>
      </c>
      <c r="G7" s="36"/>
      <c r="H7" s="36" t="s">
        <v>445</v>
      </c>
      <c r="I7" s="36"/>
      <c r="J7" s="36" t="s">
        <v>444</v>
      </c>
      <c r="K7" s="36"/>
      <c r="L7" s="36" t="s">
        <v>443</v>
      </c>
      <c r="M7" s="36"/>
      <c r="N7" s="36" t="s">
        <v>559</v>
      </c>
      <c r="O7" s="36"/>
      <c r="P7" s="36" t="s">
        <v>558</v>
      </c>
      <c r="Q7" s="36"/>
      <c r="R7" s="36" t="s">
        <v>119</v>
      </c>
      <c r="S7" s="36"/>
      <c r="T7" s="36" t="s">
        <v>439</v>
      </c>
      <c r="U7" s="36"/>
      <c r="V7" s="36" t="s">
        <v>438</v>
      </c>
      <c r="W7" s="36"/>
      <c r="X7" s="36" t="s">
        <v>436</v>
      </c>
      <c r="Y7" s="36"/>
      <c r="Z7" s="49" t="s">
        <v>557</v>
      </c>
      <c r="AA7" s="49"/>
      <c r="AB7" s="45" t="s">
        <v>56</v>
      </c>
      <c r="AC7" s="46"/>
      <c r="AD7" s="24" t="s">
        <v>54</v>
      </c>
      <c r="AE7" s="47" t="s">
        <v>55</v>
      </c>
      <c r="AF7" s="46"/>
      <c r="AG7" s="23" t="s">
        <v>54</v>
      </c>
    </row>
    <row r="8" spans="1:33" ht="75" customHeight="1" x14ac:dyDescent="0.2">
      <c r="A8" s="40"/>
      <c r="B8" s="43"/>
      <c r="C8" s="43"/>
      <c r="D8" s="37" t="s">
        <v>556</v>
      </c>
      <c r="E8" s="37"/>
      <c r="F8" s="37" t="s">
        <v>554</v>
      </c>
      <c r="G8" s="37"/>
      <c r="H8" s="37" t="s">
        <v>508</v>
      </c>
      <c r="I8" s="37"/>
      <c r="J8" s="37" t="s">
        <v>507</v>
      </c>
      <c r="K8" s="37"/>
      <c r="L8" s="37" t="s">
        <v>555</v>
      </c>
      <c r="M8" s="37"/>
      <c r="N8" s="37" t="s">
        <v>433</v>
      </c>
      <c r="O8" s="37"/>
      <c r="P8" s="37" t="s">
        <v>554</v>
      </c>
      <c r="Q8" s="37"/>
      <c r="R8" s="37" t="s">
        <v>553</v>
      </c>
      <c r="S8" s="37"/>
      <c r="T8" s="37" t="s">
        <v>552</v>
      </c>
      <c r="U8" s="37"/>
      <c r="V8" s="37" t="s">
        <v>551</v>
      </c>
      <c r="W8" s="37"/>
      <c r="X8" s="37" t="s">
        <v>550</v>
      </c>
      <c r="Y8" s="37"/>
      <c r="Z8" s="38" t="s">
        <v>384</v>
      </c>
      <c r="AA8" s="38"/>
      <c r="AB8" s="2"/>
      <c r="AC8" s="2"/>
      <c r="AD8" s="2"/>
      <c r="AE8" s="2"/>
      <c r="AF8" s="2"/>
      <c r="AG8" s="2"/>
    </row>
    <row r="9" spans="1:33" ht="11.25" customHeight="1" x14ac:dyDescent="0.2">
      <c r="A9" s="40"/>
      <c r="B9" s="22"/>
      <c r="C9" s="21"/>
      <c r="D9" s="18" t="s">
        <v>48</v>
      </c>
      <c r="E9" s="18" t="s">
        <v>47</v>
      </c>
      <c r="F9" s="18" t="s">
        <v>48</v>
      </c>
      <c r="G9" s="18" t="s">
        <v>47</v>
      </c>
      <c r="H9" s="18" t="s">
        <v>48</v>
      </c>
      <c r="I9" s="18" t="s">
        <v>47</v>
      </c>
      <c r="J9" s="18" t="s">
        <v>48</v>
      </c>
      <c r="K9" s="18" t="s">
        <v>47</v>
      </c>
      <c r="L9" s="18" t="s">
        <v>48</v>
      </c>
      <c r="M9" s="18" t="s">
        <v>47</v>
      </c>
      <c r="N9" s="18" t="s">
        <v>48</v>
      </c>
      <c r="O9" s="18" t="s">
        <v>47</v>
      </c>
      <c r="P9" s="18" t="s">
        <v>48</v>
      </c>
      <c r="Q9" s="18" t="s">
        <v>47</v>
      </c>
      <c r="R9" s="18" t="s">
        <v>48</v>
      </c>
      <c r="S9" s="18" t="s">
        <v>47</v>
      </c>
      <c r="T9" s="18" t="s">
        <v>48</v>
      </c>
      <c r="U9" s="18" t="s">
        <v>47</v>
      </c>
      <c r="V9" s="18" t="s">
        <v>48</v>
      </c>
      <c r="W9" s="18" t="s">
        <v>47</v>
      </c>
      <c r="X9" s="18" t="s">
        <v>48</v>
      </c>
      <c r="Y9" s="18" t="s">
        <v>47</v>
      </c>
      <c r="Z9" s="18" t="s">
        <v>48</v>
      </c>
      <c r="AA9" s="20" t="s">
        <v>47</v>
      </c>
      <c r="AB9" s="18" t="s">
        <v>48</v>
      </c>
      <c r="AC9" s="19" t="s">
        <v>47</v>
      </c>
      <c r="AD9" s="19"/>
      <c r="AE9" s="18" t="s">
        <v>48</v>
      </c>
      <c r="AF9" s="17" t="s">
        <v>47</v>
      </c>
      <c r="AG9" s="2"/>
    </row>
    <row r="10" spans="1:33" ht="11.25" customHeight="1" x14ac:dyDescent="0.2">
      <c r="A10" s="40"/>
      <c r="B10" s="44" t="s">
        <v>46</v>
      </c>
      <c r="C10" s="44"/>
      <c r="D10" s="16" t="s">
        <v>38</v>
      </c>
      <c r="E10" s="16"/>
      <c r="F10" s="16" t="s">
        <v>38</v>
      </c>
      <c r="G10" s="16"/>
      <c r="H10" s="16" t="s">
        <v>89</v>
      </c>
      <c r="I10" s="16"/>
      <c r="J10" s="16"/>
      <c r="K10" s="16"/>
      <c r="L10" s="16" t="s">
        <v>71</v>
      </c>
      <c r="M10" s="16"/>
      <c r="N10" s="16" t="s">
        <v>71</v>
      </c>
      <c r="O10" s="16"/>
      <c r="P10" s="16" t="s">
        <v>71</v>
      </c>
      <c r="Q10" s="16"/>
      <c r="R10" s="16" t="s">
        <v>71</v>
      </c>
      <c r="S10" s="16" t="s">
        <v>321</v>
      </c>
      <c r="T10" s="16" t="s">
        <v>71</v>
      </c>
      <c r="U10" s="16"/>
      <c r="V10" s="16" t="s">
        <v>38</v>
      </c>
      <c r="W10" s="16"/>
      <c r="X10" s="16" t="s">
        <v>38</v>
      </c>
      <c r="Y10" s="16"/>
      <c r="Z10" s="16" t="s">
        <v>72</v>
      </c>
      <c r="AA10" s="15"/>
      <c r="AB10" s="2"/>
      <c r="AC10" s="2"/>
      <c r="AD10" s="2"/>
      <c r="AE10" s="2"/>
      <c r="AF10" s="2"/>
      <c r="AG10" s="2"/>
    </row>
    <row r="11" spans="1:33" ht="11.25" customHeight="1" x14ac:dyDescent="0.2">
      <c r="A11" s="41"/>
      <c r="B11" s="44" t="s">
        <v>43</v>
      </c>
      <c r="C11" s="44"/>
      <c r="D11" s="14" t="s">
        <v>87</v>
      </c>
      <c r="E11" s="14"/>
      <c r="F11" s="14" t="s">
        <v>5</v>
      </c>
      <c r="G11" s="14"/>
      <c r="H11" s="14" t="s">
        <v>42</v>
      </c>
      <c r="I11" s="14"/>
      <c r="J11" s="14"/>
      <c r="K11" s="14"/>
      <c r="L11" s="14" t="s">
        <v>87</v>
      </c>
      <c r="M11" s="14"/>
      <c r="N11" s="14" t="s">
        <v>1</v>
      </c>
      <c r="O11" s="14"/>
      <c r="P11" s="14" t="s">
        <v>87</v>
      </c>
      <c r="Q11" s="14"/>
      <c r="R11" s="14" t="s">
        <v>5</v>
      </c>
      <c r="S11" s="14"/>
      <c r="T11" s="14" t="s">
        <v>3</v>
      </c>
      <c r="U11" s="14"/>
      <c r="V11" s="14" t="s">
        <v>1</v>
      </c>
      <c r="W11" s="14"/>
      <c r="X11" s="14" t="s">
        <v>83</v>
      </c>
      <c r="Y11" s="14"/>
      <c r="Z11" s="14" t="s">
        <v>3</v>
      </c>
      <c r="AA11" s="13"/>
      <c r="AB11" s="2"/>
      <c r="AC11" s="2"/>
      <c r="AD11" s="2"/>
      <c r="AE11" s="2"/>
      <c r="AF11" s="2"/>
      <c r="AG11" s="2"/>
    </row>
    <row r="12" spans="1:33" ht="11.25" customHeight="1" x14ac:dyDescent="0.2">
      <c r="A12" s="12" t="s">
        <v>37</v>
      </c>
      <c r="B12" s="11"/>
      <c r="C12" s="10" t="s">
        <v>542</v>
      </c>
      <c r="D12" s="28">
        <v>30</v>
      </c>
      <c r="E12" s="9"/>
      <c r="F12" s="28">
        <v>29</v>
      </c>
      <c r="G12" s="9"/>
      <c r="H12" s="28">
        <v>35</v>
      </c>
      <c r="I12" s="9"/>
      <c r="J12" s="9" t="s">
        <v>564</v>
      </c>
      <c r="K12" s="9"/>
      <c r="L12" s="28">
        <v>30</v>
      </c>
      <c r="M12" s="9"/>
      <c r="N12" s="28">
        <v>32</v>
      </c>
      <c r="O12" s="9"/>
      <c r="P12" s="28">
        <v>34</v>
      </c>
      <c r="Q12" s="9"/>
      <c r="R12" s="28">
        <v>23</v>
      </c>
      <c r="S12" s="9"/>
      <c r="T12" s="28">
        <v>30</v>
      </c>
      <c r="U12" s="9"/>
      <c r="V12" s="28">
        <v>32</v>
      </c>
      <c r="W12" s="9"/>
      <c r="X12" s="28">
        <v>41</v>
      </c>
      <c r="Y12" s="9"/>
      <c r="Z12" s="28">
        <v>22</v>
      </c>
      <c r="AA12" s="8"/>
      <c r="AB12" s="2">
        <f t="shared" ref="AB12:AB47" si="0">SUM(Z12,X12,V12,T12,R12,P12,N12,L12,H12,F12,D12)</f>
        <v>338</v>
      </c>
      <c r="AC12" s="2"/>
      <c r="AD12" s="2">
        <f t="shared" ref="AD12:AD47" si="1">SUM(AB12:AC12)</f>
        <v>338</v>
      </c>
      <c r="AE12" s="2">
        <f t="shared" ref="AE12:AE47" si="2">AVERAGE(Z12,X12,V12,T12,R12,P12,N12,L12,H12,F12,D12)</f>
        <v>30.727272727272727</v>
      </c>
      <c r="AF12" s="2"/>
      <c r="AG12" s="2">
        <f t="shared" ref="AG12:AG47" si="3">AVERAGE(AE12:AF12)</f>
        <v>30.727272727272727</v>
      </c>
    </row>
    <row r="13" spans="1:33" ht="11.25" customHeight="1" x14ac:dyDescent="0.2">
      <c r="A13" s="12" t="s">
        <v>35</v>
      </c>
      <c r="B13" s="11"/>
      <c r="C13" s="10" t="s">
        <v>532</v>
      </c>
      <c r="D13" s="28">
        <v>30</v>
      </c>
      <c r="E13" s="9"/>
      <c r="F13" s="28">
        <v>28</v>
      </c>
      <c r="G13" s="9"/>
      <c r="H13" s="28">
        <v>36</v>
      </c>
      <c r="I13" s="9"/>
      <c r="J13" s="9" t="s">
        <v>564</v>
      </c>
      <c r="K13" s="9"/>
      <c r="L13" s="28">
        <v>30</v>
      </c>
      <c r="M13" s="9"/>
      <c r="N13" s="28">
        <v>26</v>
      </c>
      <c r="O13" s="9"/>
      <c r="P13" s="28">
        <v>32</v>
      </c>
      <c r="Q13" s="9"/>
      <c r="R13" s="28">
        <v>20</v>
      </c>
      <c r="S13" s="9"/>
      <c r="T13" s="28">
        <v>25</v>
      </c>
      <c r="U13" s="9"/>
      <c r="V13" s="28">
        <v>33</v>
      </c>
      <c r="W13" s="9"/>
      <c r="X13" s="28">
        <v>42</v>
      </c>
      <c r="Y13" s="9"/>
      <c r="Z13" s="28">
        <v>20</v>
      </c>
      <c r="AA13" s="8"/>
      <c r="AB13" s="2">
        <f t="shared" si="0"/>
        <v>322</v>
      </c>
      <c r="AC13" s="2"/>
      <c r="AD13" s="2">
        <f t="shared" si="1"/>
        <v>322</v>
      </c>
      <c r="AE13" s="2">
        <f t="shared" si="2"/>
        <v>29.272727272727273</v>
      </c>
      <c r="AF13" s="2"/>
      <c r="AG13" s="2">
        <f t="shared" si="3"/>
        <v>29.272727272727273</v>
      </c>
    </row>
    <row r="14" spans="1:33" ht="11.25" customHeight="1" x14ac:dyDescent="0.2">
      <c r="A14" s="12" t="s">
        <v>33</v>
      </c>
      <c r="B14" s="11"/>
      <c r="C14" s="10" t="s">
        <v>538</v>
      </c>
      <c r="D14" s="28">
        <v>31</v>
      </c>
      <c r="E14" s="9"/>
      <c r="F14" s="28">
        <v>22</v>
      </c>
      <c r="G14" s="9"/>
      <c r="H14" s="28">
        <v>36</v>
      </c>
      <c r="I14" s="9"/>
      <c r="J14" s="9" t="s">
        <v>564</v>
      </c>
      <c r="K14" s="9"/>
      <c r="L14" s="28">
        <v>31</v>
      </c>
      <c r="M14" s="9"/>
      <c r="N14" s="28">
        <v>33</v>
      </c>
      <c r="O14" s="9"/>
      <c r="P14" s="28">
        <v>32</v>
      </c>
      <c r="Q14" s="9"/>
      <c r="R14" s="28">
        <v>24</v>
      </c>
      <c r="S14" s="9"/>
      <c r="T14" s="28">
        <v>18</v>
      </c>
      <c r="U14" s="9"/>
      <c r="V14" s="28">
        <v>30</v>
      </c>
      <c r="W14" s="9"/>
      <c r="X14" s="28">
        <v>39</v>
      </c>
      <c r="Y14" s="9"/>
      <c r="Z14" s="28">
        <v>22</v>
      </c>
      <c r="AA14" s="8"/>
      <c r="AB14" s="2">
        <f t="shared" si="0"/>
        <v>318</v>
      </c>
      <c r="AC14" s="2"/>
      <c r="AD14" s="2">
        <f t="shared" si="1"/>
        <v>318</v>
      </c>
      <c r="AE14" s="2">
        <f t="shared" si="2"/>
        <v>28.90909090909091</v>
      </c>
      <c r="AF14" s="2"/>
      <c r="AG14" s="2">
        <f t="shared" si="3"/>
        <v>28.90909090909091</v>
      </c>
    </row>
    <row r="15" spans="1:33" ht="11.25" customHeight="1" x14ac:dyDescent="0.2">
      <c r="A15" s="12" t="s">
        <v>31</v>
      </c>
      <c r="B15" s="11"/>
      <c r="C15" s="10" t="s">
        <v>546</v>
      </c>
      <c r="D15" s="28">
        <v>35</v>
      </c>
      <c r="E15" s="9"/>
      <c r="F15" s="28">
        <v>25</v>
      </c>
      <c r="G15" s="9"/>
      <c r="H15" s="28">
        <v>32</v>
      </c>
      <c r="I15" s="9"/>
      <c r="J15" s="9" t="s">
        <v>564</v>
      </c>
      <c r="K15" s="9"/>
      <c r="L15" s="28">
        <v>37</v>
      </c>
      <c r="M15" s="9"/>
      <c r="N15" s="28">
        <v>23</v>
      </c>
      <c r="O15" s="9"/>
      <c r="P15" s="28">
        <v>30</v>
      </c>
      <c r="Q15" s="9"/>
      <c r="R15" s="28">
        <v>20</v>
      </c>
      <c r="S15" s="9"/>
      <c r="T15" s="28">
        <v>25</v>
      </c>
      <c r="U15" s="9"/>
      <c r="V15" s="28">
        <v>33</v>
      </c>
      <c r="W15" s="9"/>
      <c r="X15" s="28">
        <v>34</v>
      </c>
      <c r="Y15" s="9"/>
      <c r="Z15" s="28">
        <v>15</v>
      </c>
      <c r="AA15" s="8"/>
      <c r="AB15" s="2">
        <f t="shared" si="0"/>
        <v>309</v>
      </c>
      <c r="AC15" s="2"/>
      <c r="AD15" s="2">
        <f t="shared" si="1"/>
        <v>309</v>
      </c>
      <c r="AE15" s="2">
        <f t="shared" si="2"/>
        <v>28.09090909090909</v>
      </c>
      <c r="AF15" s="2"/>
      <c r="AG15" s="2">
        <f t="shared" si="3"/>
        <v>28.09090909090909</v>
      </c>
    </row>
    <row r="16" spans="1:33" ht="11.25" customHeight="1" x14ac:dyDescent="0.2">
      <c r="A16" s="12" t="s">
        <v>29</v>
      </c>
      <c r="B16" s="11"/>
      <c r="C16" s="10" t="s">
        <v>522</v>
      </c>
      <c r="D16" s="28">
        <v>35</v>
      </c>
      <c r="E16" s="9"/>
      <c r="F16" s="28">
        <v>19</v>
      </c>
      <c r="G16" s="9"/>
      <c r="H16" s="28">
        <v>35</v>
      </c>
      <c r="I16" s="9"/>
      <c r="J16" s="9" t="s">
        <v>564</v>
      </c>
      <c r="K16" s="9"/>
      <c r="L16" s="28">
        <v>35</v>
      </c>
      <c r="M16" s="9"/>
      <c r="N16" s="28">
        <v>38</v>
      </c>
      <c r="O16" s="9"/>
      <c r="P16" s="28">
        <v>29</v>
      </c>
      <c r="Q16" s="9"/>
      <c r="R16" s="28">
        <v>21</v>
      </c>
      <c r="S16" s="9"/>
      <c r="T16" s="28">
        <v>25</v>
      </c>
      <c r="U16" s="9"/>
      <c r="V16" s="28">
        <v>13</v>
      </c>
      <c r="W16" s="9"/>
      <c r="X16" s="28">
        <v>35</v>
      </c>
      <c r="Y16" s="9"/>
      <c r="Z16" s="28">
        <v>20</v>
      </c>
      <c r="AA16" s="8"/>
      <c r="AB16" s="2">
        <f t="shared" si="0"/>
        <v>305</v>
      </c>
      <c r="AC16" s="2"/>
      <c r="AD16" s="2">
        <f t="shared" si="1"/>
        <v>305</v>
      </c>
      <c r="AE16" s="2">
        <f t="shared" si="2"/>
        <v>27.727272727272727</v>
      </c>
      <c r="AF16" s="2"/>
      <c r="AG16" s="2">
        <f t="shared" si="3"/>
        <v>27.727272727272727</v>
      </c>
    </row>
    <row r="17" spans="1:33" ht="11.25" customHeight="1" x14ac:dyDescent="0.2">
      <c r="A17" s="12" t="s">
        <v>27</v>
      </c>
      <c r="B17" s="11"/>
      <c r="C17" s="10" t="s">
        <v>528</v>
      </c>
      <c r="D17" s="28">
        <v>35</v>
      </c>
      <c r="E17" s="9"/>
      <c r="F17" s="28">
        <v>23</v>
      </c>
      <c r="G17" s="9"/>
      <c r="H17" s="28">
        <v>34</v>
      </c>
      <c r="I17" s="9"/>
      <c r="J17" s="9" t="s">
        <v>564</v>
      </c>
      <c r="K17" s="9"/>
      <c r="L17" s="28">
        <v>35</v>
      </c>
      <c r="M17" s="9"/>
      <c r="N17" s="28">
        <v>33</v>
      </c>
      <c r="O17" s="9"/>
      <c r="P17" s="28">
        <v>29</v>
      </c>
      <c r="Q17" s="9"/>
      <c r="R17" s="28">
        <v>21</v>
      </c>
      <c r="S17" s="9"/>
      <c r="T17" s="28">
        <v>20</v>
      </c>
      <c r="U17" s="9"/>
      <c r="V17" s="28">
        <v>10</v>
      </c>
      <c r="W17" s="9"/>
      <c r="X17" s="28">
        <v>38</v>
      </c>
      <c r="Y17" s="9"/>
      <c r="Z17" s="28">
        <v>20</v>
      </c>
      <c r="AA17" s="8"/>
      <c r="AB17" s="2">
        <f t="shared" si="0"/>
        <v>298</v>
      </c>
      <c r="AC17" s="2"/>
      <c r="AD17" s="2">
        <f t="shared" si="1"/>
        <v>298</v>
      </c>
      <c r="AE17" s="2">
        <f t="shared" si="2"/>
        <v>27.09090909090909</v>
      </c>
      <c r="AF17" s="2"/>
      <c r="AG17" s="2">
        <f t="shared" si="3"/>
        <v>27.09090909090909</v>
      </c>
    </row>
    <row r="18" spans="1:33" ht="11.25" customHeight="1" x14ac:dyDescent="0.2">
      <c r="A18" s="12" t="s">
        <v>25</v>
      </c>
      <c r="B18" s="11"/>
      <c r="C18" s="10" t="s">
        <v>524</v>
      </c>
      <c r="D18" s="28">
        <v>26</v>
      </c>
      <c r="E18" s="9"/>
      <c r="F18" s="28">
        <v>19</v>
      </c>
      <c r="G18" s="9"/>
      <c r="H18" s="28">
        <v>35</v>
      </c>
      <c r="I18" s="9"/>
      <c r="J18" s="9" t="s">
        <v>564</v>
      </c>
      <c r="K18" s="9"/>
      <c r="L18" s="28">
        <v>26</v>
      </c>
      <c r="M18" s="9"/>
      <c r="N18" s="28">
        <v>32</v>
      </c>
      <c r="O18" s="9"/>
      <c r="P18" s="28">
        <v>23</v>
      </c>
      <c r="Q18" s="9"/>
      <c r="R18" s="28">
        <v>40</v>
      </c>
      <c r="S18" s="9"/>
      <c r="T18" s="28">
        <v>17</v>
      </c>
      <c r="U18" s="9"/>
      <c r="V18" s="28">
        <v>22</v>
      </c>
      <c r="W18" s="9"/>
      <c r="X18" s="28">
        <v>35</v>
      </c>
      <c r="Y18" s="9"/>
      <c r="Z18" s="28">
        <v>20</v>
      </c>
      <c r="AA18" s="8"/>
      <c r="AB18" s="2">
        <f t="shared" si="0"/>
        <v>295</v>
      </c>
      <c r="AC18" s="2"/>
      <c r="AD18" s="2">
        <f t="shared" si="1"/>
        <v>295</v>
      </c>
      <c r="AE18" s="2">
        <f t="shared" si="2"/>
        <v>26.818181818181817</v>
      </c>
      <c r="AF18" s="2"/>
      <c r="AG18" s="2">
        <f t="shared" si="3"/>
        <v>26.818181818181817</v>
      </c>
    </row>
    <row r="19" spans="1:33" ht="11.25" customHeight="1" x14ac:dyDescent="0.2">
      <c r="A19" s="12" t="s">
        <v>23</v>
      </c>
      <c r="B19" s="11"/>
      <c r="C19" s="10" t="s">
        <v>539</v>
      </c>
      <c r="D19" s="28">
        <v>30</v>
      </c>
      <c r="E19" s="9"/>
      <c r="F19" s="28">
        <v>23</v>
      </c>
      <c r="G19" s="9"/>
      <c r="H19" s="28">
        <v>30</v>
      </c>
      <c r="I19" s="9"/>
      <c r="J19" s="9" t="s">
        <v>564</v>
      </c>
      <c r="K19" s="9"/>
      <c r="L19" s="28">
        <v>30</v>
      </c>
      <c r="M19" s="9"/>
      <c r="N19" s="28">
        <v>31</v>
      </c>
      <c r="O19" s="9"/>
      <c r="P19" s="28">
        <v>25</v>
      </c>
      <c r="Q19" s="9"/>
      <c r="R19" s="28">
        <v>40</v>
      </c>
      <c r="S19" s="9"/>
      <c r="T19" s="28">
        <v>15</v>
      </c>
      <c r="U19" s="9"/>
      <c r="V19" s="28">
        <v>19</v>
      </c>
      <c r="W19" s="9"/>
      <c r="X19" s="28">
        <v>29</v>
      </c>
      <c r="Y19" s="9"/>
      <c r="Z19" s="28">
        <v>20</v>
      </c>
      <c r="AA19" s="8"/>
      <c r="AB19" s="2">
        <f t="shared" si="0"/>
        <v>292</v>
      </c>
      <c r="AC19" s="2"/>
      <c r="AD19" s="2">
        <f t="shared" si="1"/>
        <v>292</v>
      </c>
      <c r="AE19" s="2">
        <f t="shared" si="2"/>
        <v>26.545454545454547</v>
      </c>
      <c r="AF19" s="2"/>
      <c r="AG19" s="2">
        <f t="shared" si="3"/>
        <v>26.545454545454547</v>
      </c>
    </row>
    <row r="20" spans="1:33" ht="11.25" customHeight="1" x14ac:dyDescent="0.2">
      <c r="A20" s="12" t="s">
        <v>21</v>
      </c>
      <c r="B20" s="11"/>
      <c r="C20" s="10" t="s">
        <v>537</v>
      </c>
      <c r="D20" s="28">
        <v>20</v>
      </c>
      <c r="E20" s="9"/>
      <c r="F20" s="28">
        <v>21</v>
      </c>
      <c r="G20" s="9"/>
      <c r="H20" s="28">
        <v>32</v>
      </c>
      <c r="I20" s="9"/>
      <c r="J20" s="9" t="s">
        <v>564</v>
      </c>
      <c r="K20" s="9"/>
      <c r="L20" s="28">
        <v>20</v>
      </c>
      <c r="M20" s="9"/>
      <c r="N20" s="28">
        <v>32</v>
      </c>
      <c r="O20" s="9"/>
      <c r="P20" s="28">
        <v>25</v>
      </c>
      <c r="Q20" s="9"/>
      <c r="R20" s="28">
        <v>20</v>
      </c>
      <c r="S20" s="9"/>
      <c r="T20" s="28">
        <v>16</v>
      </c>
      <c r="U20" s="9"/>
      <c r="V20" s="28">
        <v>31</v>
      </c>
      <c r="W20" s="9"/>
      <c r="X20" s="28">
        <v>41</v>
      </c>
      <c r="Y20" s="9"/>
      <c r="Z20" s="28">
        <v>24</v>
      </c>
      <c r="AA20" s="8"/>
      <c r="AB20" s="2">
        <f t="shared" si="0"/>
        <v>282</v>
      </c>
      <c r="AC20" s="2"/>
      <c r="AD20" s="2">
        <f t="shared" si="1"/>
        <v>282</v>
      </c>
      <c r="AE20" s="2">
        <f t="shared" si="2"/>
        <v>25.636363636363637</v>
      </c>
      <c r="AF20" s="2"/>
      <c r="AG20" s="2">
        <f t="shared" si="3"/>
        <v>25.636363636363637</v>
      </c>
    </row>
    <row r="21" spans="1:33" ht="11.25" customHeight="1" x14ac:dyDescent="0.2">
      <c r="A21" s="12" t="s">
        <v>19</v>
      </c>
      <c r="B21" s="11"/>
      <c r="C21" s="10" t="s">
        <v>515</v>
      </c>
      <c r="D21" s="28">
        <v>33</v>
      </c>
      <c r="E21" s="9"/>
      <c r="F21" s="28">
        <v>18</v>
      </c>
      <c r="G21" s="9"/>
      <c r="H21" s="28">
        <v>34</v>
      </c>
      <c r="I21" s="9"/>
      <c r="J21" s="9" t="s">
        <v>564</v>
      </c>
      <c r="K21" s="9"/>
      <c r="L21" s="28">
        <v>33</v>
      </c>
      <c r="M21" s="9"/>
      <c r="N21" s="28">
        <v>24</v>
      </c>
      <c r="O21" s="9"/>
      <c r="P21" s="28">
        <v>17</v>
      </c>
      <c r="Q21" s="9"/>
      <c r="R21" s="28">
        <v>30</v>
      </c>
      <c r="S21" s="9"/>
      <c r="T21" s="28">
        <v>22</v>
      </c>
      <c r="U21" s="9"/>
      <c r="V21" s="28">
        <v>22</v>
      </c>
      <c r="W21" s="9"/>
      <c r="X21" s="28">
        <v>28</v>
      </c>
      <c r="Y21" s="9"/>
      <c r="Z21" s="28">
        <v>18</v>
      </c>
      <c r="AA21" s="8"/>
      <c r="AB21" s="2">
        <f t="shared" si="0"/>
        <v>279</v>
      </c>
      <c r="AC21" s="2"/>
      <c r="AD21" s="2">
        <f t="shared" si="1"/>
        <v>279</v>
      </c>
      <c r="AE21" s="2">
        <f t="shared" si="2"/>
        <v>25.363636363636363</v>
      </c>
      <c r="AF21" s="2"/>
      <c r="AG21" s="2">
        <f t="shared" si="3"/>
        <v>25.363636363636363</v>
      </c>
    </row>
    <row r="22" spans="1:33" ht="11.25" customHeight="1" x14ac:dyDescent="0.2">
      <c r="A22" s="12" t="s">
        <v>17</v>
      </c>
      <c r="B22" s="11"/>
      <c r="C22" s="10" t="s">
        <v>518</v>
      </c>
      <c r="D22" s="28">
        <v>30</v>
      </c>
      <c r="E22" s="9"/>
      <c r="F22" s="28">
        <v>20</v>
      </c>
      <c r="G22" s="9"/>
      <c r="H22" s="28">
        <v>34</v>
      </c>
      <c r="I22" s="9"/>
      <c r="J22" s="9" t="s">
        <v>564</v>
      </c>
      <c r="K22" s="9"/>
      <c r="L22" s="28">
        <v>30</v>
      </c>
      <c r="M22" s="9"/>
      <c r="N22" s="28">
        <v>28</v>
      </c>
      <c r="O22" s="9"/>
      <c r="P22" s="28">
        <v>23</v>
      </c>
      <c r="Q22" s="9"/>
      <c r="R22" s="28">
        <v>18</v>
      </c>
      <c r="S22" s="9"/>
      <c r="T22" s="28">
        <v>18</v>
      </c>
      <c r="U22" s="9"/>
      <c r="V22" s="28">
        <v>12</v>
      </c>
      <c r="W22" s="9"/>
      <c r="X22" s="28">
        <v>35</v>
      </c>
      <c r="Y22" s="9"/>
      <c r="Z22" s="28">
        <v>20</v>
      </c>
      <c r="AA22" s="8"/>
      <c r="AB22" s="2">
        <f t="shared" si="0"/>
        <v>268</v>
      </c>
      <c r="AC22" s="2"/>
      <c r="AD22" s="2">
        <f t="shared" si="1"/>
        <v>268</v>
      </c>
      <c r="AE22" s="2">
        <f t="shared" si="2"/>
        <v>24.363636363636363</v>
      </c>
      <c r="AF22" s="2"/>
      <c r="AG22" s="2">
        <f t="shared" si="3"/>
        <v>24.363636363636363</v>
      </c>
    </row>
    <row r="23" spans="1:33" ht="11.25" customHeight="1" x14ac:dyDescent="0.2">
      <c r="A23" s="12" t="s">
        <v>15</v>
      </c>
      <c r="B23" s="11"/>
      <c r="C23" s="10" t="s">
        <v>533</v>
      </c>
      <c r="D23" s="28">
        <v>25</v>
      </c>
      <c r="E23" s="9"/>
      <c r="F23" s="28">
        <v>21</v>
      </c>
      <c r="G23" s="9"/>
      <c r="H23" s="28">
        <v>31</v>
      </c>
      <c r="I23" s="9"/>
      <c r="J23" s="9" t="s">
        <v>564</v>
      </c>
      <c r="K23" s="9"/>
      <c r="L23" s="28">
        <v>25</v>
      </c>
      <c r="M23" s="9"/>
      <c r="N23" s="28">
        <v>15</v>
      </c>
      <c r="O23" s="9"/>
      <c r="P23" s="28">
        <v>24</v>
      </c>
      <c r="Q23" s="9"/>
      <c r="R23" s="28">
        <v>22</v>
      </c>
      <c r="S23" s="9"/>
      <c r="T23" s="28">
        <v>18</v>
      </c>
      <c r="U23" s="9"/>
      <c r="V23" s="28">
        <v>30</v>
      </c>
      <c r="W23" s="9"/>
      <c r="X23" s="28">
        <v>36</v>
      </c>
      <c r="Y23" s="9"/>
      <c r="Z23" s="28">
        <v>20</v>
      </c>
      <c r="AA23" s="8"/>
      <c r="AB23" s="2">
        <f t="shared" si="0"/>
        <v>267</v>
      </c>
      <c r="AC23" s="2"/>
      <c r="AD23" s="2">
        <f t="shared" si="1"/>
        <v>267</v>
      </c>
      <c r="AE23" s="2">
        <f t="shared" si="2"/>
        <v>24.272727272727273</v>
      </c>
      <c r="AF23" s="2"/>
      <c r="AG23" s="2">
        <f t="shared" si="3"/>
        <v>24.272727272727273</v>
      </c>
    </row>
    <row r="24" spans="1:33" ht="11.25" customHeight="1" x14ac:dyDescent="0.2">
      <c r="A24" s="12" t="s">
        <v>13</v>
      </c>
      <c r="B24" s="11"/>
      <c r="C24" s="10" t="s">
        <v>517</v>
      </c>
      <c r="D24" s="28">
        <v>34</v>
      </c>
      <c r="E24" s="9"/>
      <c r="F24" s="28">
        <v>12</v>
      </c>
      <c r="G24" s="9"/>
      <c r="H24" s="28">
        <v>31</v>
      </c>
      <c r="I24" s="9"/>
      <c r="J24" s="9" t="s">
        <v>564</v>
      </c>
      <c r="K24" s="9"/>
      <c r="L24" s="28">
        <v>34</v>
      </c>
      <c r="M24" s="9"/>
      <c r="N24" s="28">
        <v>40</v>
      </c>
      <c r="O24" s="9"/>
      <c r="P24" s="28">
        <v>27</v>
      </c>
      <c r="Q24" s="9"/>
      <c r="R24" s="28">
        <v>0</v>
      </c>
      <c r="S24" s="9"/>
      <c r="T24" s="28">
        <v>30</v>
      </c>
      <c r="U24" s="9"/>
      <c r="V24" s="28">
        <v>29</v>
      </c>
      <c r="W24" s="9"/>
      <c r="X24" s="28">
        <v>5</v>
      </c>
      <c r="Y24" s="9"/>
      <c r="Z24" s="28">
        <v>15</v>
      </c>
      <c r="AA24" s="8"/>
      <c r="AB24" s="2">
        <f t="shared" si="0"/>
        <v>257</v>
      </c>
      <c r="AC24" s="2"/>
      <c r="AD24" s="2">
        <f t="shared" si="1"/>
        <v>257</v>
      </c>
      <c r="AE24" s="2">
        <f t="shared" si="2"/>
        <v>23.363636363636363</v>
      </c>
      <c r="AF24" s="2"/>
      <c r="AG24" s="2">
        <f t="shared" si="3"/>
        <v>23.363636363636363</v>
      </c>
    </row>
    <row r="25" spans="1:33" ht="11.25" customHeight="1" x14ac:dyDescent="0.2">
      <c r="A25" s="12" t="s">
        <v>11</v>
      </c>
      <c r="B25" s="11"/>
      <c r="C25" s="10" t="s">
        <v>521</v>
      </c>
      <c r="D25" s="28">
        <v>30</v>
      </c>
      <c r="E25" s="9"/>
      <c r="F25" s="28">
        <v>19</v>
      </c>
      <c r="G25" s="9"/>
      <c r="H25" s="28">
        <v>35</v>
      </c>
      <c r="I25" s="9"/>
      <c r="J25" s="9" t="s">
        <v>564</v>
      </c>
      <c r="K25" s="9"/>
      <c r="L25" s="28">
        <v>30</v>
      </c>
      <c r="M25" s="9"/>
      <c r="N25" s="28">
        <v>29</v>
      </c>
      <c r="O25" s="9"/>
      <c r="P25" s="28">
        <v>22</v>
      </c>
      <c r="Q25" s="9"/>
      <c r="R25" s="28">
        <v>0</v>
      </c>
      <c r="S25" s="9"/>
      <c r="T25" s="28">
        <v>15</v>
      </c>
      <c r="U25" s="9"/>
      <c r="V25" s="28">
        <v>19</v>
      </c>
      <c r="W25" s="9"/>
      <c r="X25" s="28">
        <v>38</v>
      </c>
      <c r="Y25" s="9"/>
      <c r="Z25" s="28">
        <v>18</v>
      </c>
      <c r="AA25" s="8"/>
      <c r="AB25" s="2">
        <f t="shared" si="0"/>
        <v>255</v>
      </c>
      <c r="AC25" s="2"/>
      <c r="AD25" s="2">
        <f t="shared" si="1"/>
        <v>255</v>
      </c>
      <c r="AE25" s="2">
        <f t="shared" si="2"/>
        <v>23.181818181818183</v>
      </c>
      <c r="AF25" s="2"/>
      <c r="AG25" s="2">
        <f t="shared" si="3"/>
        <v>23.181818181818183</v>
      </c>
    </row>
    <row r="26" spans="1:33" ht="11.25" customHeight="1" x14ac:dyDescent="0.2">
      <c r="A26" s="12" t="s">
        <v>9</v>
      </c>
      <c r="B26" s="11"/>
      <c r="C26" s="10" t="s">
        <v>525</v>
      </c>
      <c r="D26" s="28">
        <v>20</v>
      </c>
      <c r="E26" s="9"/>
      <c r="F26" s="28">
        <v>22</v>
      </c>
      <c r="G26" s="9"/>
      <c r="H26" s="28">
        <v>36</v>
      </c>
      <c r="I26" s="9"/>
      <c r="J26" s="9" t="s">
        <v>564</v>
      </c>
      <c r="K26" s="9"/>
      <c r="L26" s="28">
        <v>20</v>
      </c>
      <c r="M26" s="9"/>
      <c r="N26" s="28">
        <v>14</v>
      </c>
      <c r="O26" s="9"/>
      <c r="P26" s="28">
        <v>23</v>
      </c>
      <c r="Q26" s="9"/>
      <c r="R26" s="28">
        <v>32</v>
      </c>
      <c r="S26" s="9"/>
      <c r="T26" s="28">
        <v>15</v>
      </c>
      <c r="U26" s="9"/>
      <c r="V26" s="28">
        <v>21</v>
      </c>
      <c r="W26" s="9"/>
      <c r="X26" s="28">
        <v>25</v>
      </c>
      <c r="Y26" s="9"/>
      <c r="Z26" s="28">
        <v>23</v>
      </c>
      <c r="AA26" s="8"/>
      <c r="AB26" s="2">
        <f t="shared" si="0"/>
        <v>251</v>
      </c>
      <c r="AC26" s="2"/>
      <c r="AD26" s="2">
        <f t="shared" si="1"/>
        <v>251</v>
      </c>
      <c r="AE26" s="2">
        <f t="shared" si="2"/>
        <v>22.818181818181817</v>
      </c>
      <c r="AF26" s="2"/>
      <c r="AG26" s="2">
        <f t="shared" si="3"/>
        <v>22.818181818181817</v>
      </c>
    </row>
    <row r="27" spans="1:33" ht="11.25" customHeight="1" x14ac:dyDescent="0.2">
      <c r="A27" s="12" t="s">
        <v>7</v>
      </c>
      <c r="B27" s="11"/>
      <c r="C27" s="10" t="s">
        <v>549</v>
      </c>
      <c r="D27" s="28">
        <v>30</v>
      </c>
      <c r="E27" s="9"/>
      <c r="F27" s="28">
        <v>19</v>
      </c>
      <c r="G27" s="9"/>
      <c r="H27" s="28">
        <v>30</v>
      </c>
      <c r="I27" s="9"/>
      <c r="J27" s="9" t="s">
        <v>564</v>
      </c>
      <c r="K27" s="9"/>
      <c r="L27" s="28">
        <v>30</v>
      </c>
      <c r="M27" s="9"/>
      <c r="N27" s="28">
        <v>23</v>
      </c>
      <c r="O27" s="9"/>
      <c r="P27" s="28">
        <v>32</v>
      </c>
      <c r="Q27" s="9"/>
      <c r="R27" s="28">
        <v>0</v>
      </c>
      <c r="S27" s="9"/>
      <c r="T27" s="28">
        <v>15</v>
      </c>
      <c r="U27" s="9"/>
      <c r="V27" s="28">
        <v>22</v>
      </c>
      <c r="W27" s="9"/>
      <c r="X27" s="28">
        <v>19</v>
      </c>
      <c r="Y27" s="9"/>
      <c r="Z27" s="28">
        <v>28</v>
      </c>
      <c r="AA27" s="8"/>
      <c r="AB27" s="2">
        <f t="shared" si="0"/>
        <v>248</v>
      </c>
      <c r="AC27" s="2"/>
      <c r="AD27" s="2">
        <f t="shared" si="1"/>
        <v>248</v>
      </c>
      <c r="AE27" s="2">
        <f t="shared" si="2"/>
        <v>22.545454545454547</v>
      </c>
      <c r="AF27" s="2"/>
      <c r="AG27" s="2">
        <f t="shared" si="3"/>
        <v>22.545454545454547</v>
      </c>
    </row>
    <row r="28" spans="1:33" ht="11.25" customHeight="1" x14ac:dyDescent="0.2">
      <c r="A28" s="12" t="s">
        <v>5</v>
      </c>
      <c r="B28" s="11"/>
      <c r="C28" s="10" t="s">
        <v>543</v>
      </c>
      <c r="D28" s="28">
        <v>26</v>
      </c>
      <c r="E28" s="9"/>
      <c r="F28" s="28">
        <v>15</v>
      </c>
      <c r="G28" s="9"/>
      <c r="H28" s="28">
        <v>35</v>
      </c>
      <c r="I28" s="9"/>
      <c r="J28" s="9" t="s">
        <v>564</v>
      </c>
      <c r="K28" s="9"/>
      <c r="L28" s="28">
        <v>26</v>
      </c>
      <c r="M28" s="9"/>
      <c r="N28" s="28">
        <v>25</v>
      </c>
      <c r="O28" s="9"/>
      <c r="P28" s="28">
        <v>17</v>
      </c>
      <c r="Q28" s="9"/>
      <c r="R28" s="28">
        <v>22</v>
      </c>
      <c r="S28" s="9"/>
      <c r="T28" s="28">
        <v>15</v>
      </c>
      <c r="U28" s="9"/>
      <c r="V28" s="28">
        <v>10</v>
      </c>
      <c r="W28" s="9"/>
      <c r="X28" s="28">
        <v>32</v>
      </c>
      <c r="Y28" s="9"/>
      <c r="Z28" s="28">
        <v>15</v>
      </c>
      <c r="AA28" s="8"/>
      <c r="AB28" s="2">
        <f t="shared" si="0"/>
        <v>238</v>
      </c>
      <c r="AC28" s="2"/>
      <c r="AD28" s="2">
        <f t="shared" si="1"/>
        <v>238</v>
      </c>
      <c r="AE28" s="2">
        <f t="shared" si="2"/>
        <v>21.636363636363637</v>
      </c>
      <c r="AF28" s="2"/>
      <c r="AG28" s="2">
        <f t="shared" si="3"/>
        <v>21.636363636363637</v>
      </c>
    </row>
    <row r="29" spans="1:33" ht="11.25" customHeight="1" x14ac:dyDescent="0.2">
      <c r="A29" s="12" t="s">
        <v>3</v>
      </c>
      <c r="B29" s="11"/>
      <c r="C29" s="10" t="s">
        <v>547</v>
      </c>
      <c r="D29" s="28">
        <v>14</v>
      </c>
      <c r="E29" s="9"/>
      <c r="F29" s="28">
        <v>20</v>
      </c>
      <c r="G29" s="9"/>
      <c r="H29" s="28">
        <v>36</v>
      </c>
      <c r="I29" s="9"/>
      <c r="J29" s="9" t="s">
        <v>564</v>
      </c>
      <c r="K29" s="9"/>
      <c r="L29" s="28">
        <v>14</v>
      </c>
      <c r="M29" s="9"/>
      <c r="N29" s="28">
        <v>15</v>
      </c>
      <c r="O29" s="9"/>
      <c r="P29" s="28">
        <v>17</v>
      </c>
      <c r="Q29" s="9"/>
      <c r="R29" s="28">
        <v>16</v>
      </c>
      <c r="S29" s="9"/>
      <c r="T29" s="28">
        <v>25</v>
      </c>
      <c r="U29" s="9"/>
      <c r="V29" s="28">
        <v>32</v>
      </c>
      <c r="W29" s="9"/>
      <c r="X29" s="28">
        <v>27</v>
      </c>
      <c r="Y29" s="9"/>
      <c r="Z29" s="28">
        <v>15</v>
      </c>
      <c r="AA29" s="8"/>
      <c r="AB29" s="2">
        <f t="shared" si="0"/>
        <v>231</v>
      </c>
      <c r="AC29" s="2"/>
      <c r="AD29" s="2">
        <f t="shared" si="1"/>
        <v>231</v>
      </c>
      <c r="AE29" s="2">
        <f t="shared" si="2"/>
        <v>21</v>
      </c>
      <c r="AF29" s="2"/>
      <c r="AG29" s="2">
        <f t="shared" si="3"/>
        <v>21</v>
      </c>
    </row>
    <row r="30" spans="1:33" ht="11.25" customHeight="1" x14ac:dyDescent="0.2">
      <c r="A30" s="12" t="s">
        <v>1</v>
      </c>
      <c r="B30" s="11"/>
      <c r="C30" s="10" t="s">
        <v>526</v>
      </c>
      <c r="D30" s="28">
        <v>19</v>
      </c>
      <c r="E30" s="9"/>
      <c r="F30" s="28">
        <v>20</v>
      </c>
      <c r="G30" s="9"/>
      <c r="H30" s="28">
        <v>27</v>
      </c>
      <c r="I30" s="9"/>
      <c r="J30" s="9" t="s">
        <v>564</v>
      </c>
      <c r="K30" s="9"/>
      <c r="L30" s="28">
        <v>19</v>
      </c>
      <c r="M30" s="9"/>
      <c r="N30" s="28">
        <v>20</v>
      </c>
      <c r="O30" s="9"/>
      <c r="P30" s="28">
        <v>31</v>
      </c>
      <c r="Q30" s="9"/>
      <c r="R30" s="28">
        <v>0</v>
      </c>
      <c r="S30" s="9"/>
      <c r="T30" s="28">
        <v>25</v>
      </c>
      <c r="U30" s="9"/>
      <c r="V30" s="28">
        <v>29</v>
      </c>
      <c r="W30" s="9"/>
      <c r="X30" s="28">
        <v>26</v>
      </c>
      <c r="Y30" s="9"/>
      <c r="Z30" s="28">
        <v>15</v>
      </c>
      <c r="AA30" s="8"/>
      <c r="AB30" s="2">
        <f t="shared" si="0"/>
        <v>231</v>
      </c>
      <c r="AC30" s="2"/>
      <c r="AD30" s="2">
        <f t="shared" si="1"/>
        <v>231</v>
      </c>
      <c r="AE30" s="2">
        <f t="shared" si="2"/>
        <v>21</v>
      </c>
      <c r="AF30" s="2"/>
      <c r="AG30" s="2">
        <f t="shared" si="3"/>
        <v>21</v>
      </c>
    </row>
    <row r="31" spans="1:33" ht="11.25" customHeight="1" x14ac:dyDescent="0.2">
      <c r="A31" s="12" t="s">
        <v>73</v>
      </c>
      <c r="B31" s="11"/>
      <c r="C31" s="10" t="s">
        <v>541</v>
      </c>
      <c r="D31" s="28">
        <v>15</v>
      </c>
      <c r="E31" s="9"/>
      <c r="F31" s="28">
        <v>25</v>
      </c>
      <c r="G31" s="9"/>
      <c r="H31" s="28">
        <v>31</v>
      </c>
      <c r="I31" s="9"/>
      <c r="J31" s="9" t="s">
        <v>564</v>
      </c>
      <c r="K31" s="9"/>
      <c r="L31" s="28">
        <v>15</v>
      </c>
      <c r="M31" s="9"/>
      <c r="N31" s="28">
        <v>10</v>
      </c>
      <c r="O31" s="9"/>
      <c r="P31" s="28">
        <v>22</v>
      </c>
      <c r="Q31" s="9"/>
      <c r="R31" s="28">
        <v>22</v>
      </c>
      <c r="S31" s="9"/>
      <c r="T31" s="28">
        <v>20</v>
      </c>
      <c r="U31" s="9"/>
      <c r="V31" s="28">
        <v>20</v>
      </c>
      <c r="W31" s="9"/>
      <c r="X31" s="28">
        <v>34</v>
      </c>
      <c r="Y31" s="9"/>
      <c r="Z31" s="28">
        <v>15</v>
      </c>
      <c r="AA31" s="8"/>
      <c r="AB31" s="2">
        <f t="shared" si="0"/>
        <v>229</v>
      </c>
      <c r="AC31" s="2"/>
      <c r="AD31" s="2">
        <f t="shared" si="1"/>
        <v>229</v>
      </c>
      <c r="AE31" s="2">
        <f t="shared" si="2"/>
        <v>20.818181818181817</v>
      </c>
      <c r="AF31" s="2"/>
      <c r="AG31" s="2">
        <f t="shared" si="3"/>
        <v>20.818181818181817</v>
      </c>
    </row>
    <row r="32" spans="1:33" ht="11.25" customHeight="1" x14ac:dyDescent="0.2">
      <c r="A32" s="12" t="s">
        <v>87</v>
      </c>
      <c r="B32" s="11"/>
      <c r="C32" s="10" t="s">
        <v>535</v>
      </c>
      <c r="D32" s="28">
        <v>10</v>
      </c>
      <c r="E32" s="9"/>
      <c r="F32" s="28">
        <v>18</v>
      </c>
      <c r="G32" s="9"/>
      <c r="H32" s="28">
        <v>34</v>
      </c>
      <c r="I32" s="9"/>
      <c r="J32" s="9" t="s">
        <v>564</v>
      </c>
      <c r="K32" s="9"/>
      <c r="L32" s="28">
        <v>10</v>
      </c>
      <c r="M32" s="9"/>
      <c r="N32" s="28">
        <v>17</v>
      </c>
      <c r="O32" s="9"/>
      <c r="P32" s="28">
        <v>29</v>
      </c>
      <c r="Q32" s="9"/>
      <c r="R32" s="28">
        <v>15</v>
      </c>
      <c r="S32" s="9"/>
      <c r="T32" s="28">
        <v>25</v>
      </c>
      <c r="U32" s="9"/>
      <c r="V32" s="28">
        <v>29</v>
      </c>
      <c r="W32" s="9"/>
      <c r="X32" s="28">
        <v>26</v>
      </c>
      <c r="Y32" s="9"/>
      <c r="Z32" s="28">
        <v>15</v>
      </c>
      <c r="AA32" s="26"/>
      <c r="AB32" s="2">
        <f t="shared" si="0"/>
        <v>228</v>
      </c>
      <c r="AC32" s="2"/>
      <c r="AD32" s="2">
        <f t="shared" si="1"/>
        <v>228</v>
      </c>
      <c r="AE32" s="2">
        <f t="shared" si="2"/>
        <v>20.727272727272727</v>
      </c>
      <c r="AF32" s="2"/>
      <c r="AG32" s="2">
        <f t="shared" si="3"/>
        <v>20.727272727272727</v>
      </c>
    </row>
    <row r="33" spans="1:33" ht="11.25" customHeight="1" x14ac:dyDescent="0.2">
      <c r="A33" s="12" t="s">
        <v>85</v>
      </c>
      <c r="B33" s="11"/>
      <c r="C33" s="10" t="s">
        <v>544</v>
      </c>
      <c r="D33" s="28">
        <v>15</v>
      </c>
      <c r="E33" s="9"/>
      <c r="F33" s="28">
        <v>23</v>
      </c>
      <c r="G33" s="9"/>
      <c r="H33" s="28">
        <v>28</v>
      </c>
      <c r="I33" s="9"/>
      <c r="J33" s="9" t="s">
        <v>564</v>
      </c>
      <c r="K33" s="9"/>
      <c r="L33" s="28">
        <v>15</v>
      </c>
      <c r="M33" s="9"/>
      <c r="N33" s="28">
        <v>7</v>
      </c>
      <c r="O33" s="9"/>
      <c r="P33" s="28">
        <v>21</v>
      </c>
      <c r="Q33" s="9"/>
      <c r="R33" s="28">
        <v>28</v>
      </c>
      <c r="S33" s="9"/>
      <c r="T33" s="28">
        <v>30</v>
      </c>
      <c r="U33" s="9"/>
      <c r="V33" s="28">
        <v>15</v>
      </c>
      <c r="W33" s="9"/>
      <c r="X33" s="28">
        <v>16</v>
      </c>
      <c r="Y33" s="9"/>
      <c r="Z33" s="28">
        <v>15</v>
      </c>
      <c r="AA33" s="26"/>
      <c r="AB33" s="2">
        <f t="shared" si="0"/>
        <v>213</v>
      </c>
      <c r="AC33" s="2"/>
      <c r="AD33" s="2">
        <f t="shared" si="1"/>
        <v>213</v>
      </c>
      <c r="AE33" s="2">
        <f t="shared" si="2"/>
        <v>19.363636363636363</v>
      </c>
      <c r="AF33" s="2"/>
      <c r="AG33" s="2">
        <f t="shared" si="3"/>
        <v>19.363636363636363</v>
      </c>
    </row>
    <row r="34" spans="1:33" ht="11.25" customHeight="1" x14ac:dyDescent="0.2">
      <c r="A34" s="12" t="s">
        <v>83</v>
      </c>
      <c r="B34" s="11"/>
      <c r="C34" s="10" t="s">
        <v>545</v>
      </c>
      <c r="D34" s="28">
        <v>15</v>
      </c>
      <c r="E34" s="9"/>
      <c r="F34" s="28">
        <v>16</v>
      </c>
      <c r="G34" s="9"/>
      <c r="H34" s="28">
        <v>23</v>
      </c>
      <c r="I34" s="9"/>
      <c r="J34" s="9" t="s">
        <v>564</v>
      </c>
      <c r="K34" s="9"/>
      <c r="L34" s="28">
        <v>15</v>
      </c>
      <c r="M34" s="9"/>
      <c r="N34" s="28">
        <v>17</v>
      </c>
      <c r="O34" s="9"/>
      <c r="P34" s="28">
        <v>22</v>
      </c>
      <c r="Q34" s="9"/>
      <c r="R34" s="28">
        <v>18</v>
      </c>
      <c r="S34" s="9"/>
      <c r="T34" s="28">
        <v>22</v>
      </c>
      <c r="U34" s="9"/>
      <c r="V34" s="28">
        <v>12</v>
      </c>
      <c r="W34" s="9"/>
      <c r="X34" s="28">
        <v>29</v>
      </c>
      <c r="Y34" s="9"/>
      <c r="Z34" s="28">
        <v>20</v>
      </c>
      <c r="AA34" s="26"/>
      <c r="AB34" s="2">
        <f t="shared" si="0"/>
        <v>209</v>
      </c>
      <c r="AC34" s="2"/>
      <c r="AD34" s="2">
        <f t="shared" si="1"/>
        <v>209</v>
      </c>
      <c r="AE34" s="2">
        <f t="shared" si="2"/>
        <v>19</v>
      </c>
      <c r="AF34" s="2"/>
      <c r="AG34" s="2">
        <f t="shared" si="3"/>
        <v>19</v>
      </c>
    </row>
    <row r="35" spans="1:33" ht="11.25" customHeight="1" x14ac:dyDescent="0.2">
      <c r="A35" s="12" t="s">
        <v>80</v>
      </c>
      <c r="B35" s="11"/>
      <c r="C35" s="10" t="s">
        <v>540</v>
      </c>
      <c r="D35" s="28">
        <v>30</v>
      </c>
      <c r="E35" s="9"/>
      <c r="F35" s="28">
        <v>15</v>
      </c>
      <c r="G35" s="9"/>
      <c r="H35" s="28">
        <v>23</v>
      </c>
      <c r="I35" s="9"/>
      <c r="J35" s="9" t="s">
        <v>564</v>
      </c>
      <c r="K35" s="9"/>
      <c r="L35" s="28">
        <v>30</v>
      </c>
      <c r="M35" s="9"/>
      <c r="N35" s="28">
        <v>23</v>
      </c>
      <c r="O35" s="9"/>
      <c r="P35" s="28">
        <v>19</v>
      </c>
      <c r="Q35" s="9"/>
      <c r="R35" s="28">
        <v>16</v>
      </c>
      <c r="S35" s="9"/>
      <c r="T35" s="28">
        <v>15</v>
      </c>
      <c r="U35" s="9"/>
      <c r="V35" s="28">
        <v>11</v>
      </c>
      <c r="W35" s="9"/>
      <c r="X35" s="28">
        <v>3</v>
      </c>
      <c r="Y35" s="9"/>
      <c r="Z35" s="28">
        <v>15</v>
      </c>
      <c r="AA35" s="26"/>
      <c r="AB35" s="2">
        <f t="shared" si="0"/>
        <v>200</v>
      </c>
      <c r="AC35" s="2"/>
      <c r="AD35" s="2">
        <f t="shared" si="1"/>
        <v>200</v>
      </c>
      <c r="AE35" s="2">
        <f t="shared" si="2"/>
        <v>18.181818181818183</v>
      </c>
      <c r="AF35" s="2"/>
      <c r="AG35" s="2">
        <f t="shared" si="3"/>
        <v>18.181818181818183</v>
      </c>
    </row>
    <row r="36" spans="1:33" ht="11.25" customHeight="1" x14ac:dyDescent="0.2">
      <c r="A36" s="12" t="s">
        <v>76</v>
      </c>
      <c r="B36" s="11"/>
      <c r="C36" s="10" t="s">
        <v>523</v>
      </c>
      <c r="D36" s="28">
        <v>21</v>
      </c>
      <c r="E36" s="9"/>
      <c r="F36" s="28">
        <v>19</v>
      </c>
      <c r="G36" s="9"/>
      <c r="H36" s="28">
        <v>35</v>
      </c>
      <c r="I36" s="9"/>
      <c r="J36" s="9" t="s">
        <v>564</v>
      </c>
      <c r="K36" s="9"/>
      <c r="L36" s="28">
        <v>21</v>
      </c>
      <c r="M36" s="9"/>
      <c r="N36" s="28">
        <v>18</v>
      </c>
      <c r="O36" s="9"/>
      <c r="P36" s="28">
        <v>12</v>
      </c>
      <c r="Q36" s="9"/>
      <c r="R36" s="28">
        <v>10</v>
      </c>
      <c r="S36" s="9"/>
      <c r="T36" s="28">
        <v>15</v>
      </c>
      <c r="U36" s="9"/>
      <c r="V36" s="28">
        <v>18</v>
      </c>
      <c r="W36" s="9"/>
      <c r="X36" s="28">
        <v>3</v>
      </c>
      <c r="Y36" s="9"/>
      <c r="Z36" s="28">
        <v>23</v>
      </c>
      <c r="AA36" s="26"/>
      <c r="AB36" s="2">
        <f t="shared" si="0"/>
        <v>195</v>
      </c>
      <c r="AC36" s="2"/>
      <c r="AD36" s="2">
        <f t="shared" si="1"/>
        <v>195</v>
      </c>
      <c r="AE36" s="2">
        <f t="shared" si="2"/>
        <v>17.727272727272727</v>
      </c>
      <c r="AF36" s="2"/>
      <c r="AG36" s="2">
        <f t="shared" si="3"/>
        <v>17.727272727272727</v>
      </c>
    </row>
    <row r="37" spans="1:33" ht="11.25" customHeight="1" x14ac:dyDescent="0.2">
      <c r="A37" s="12" t="s">
        <v>40</v>
      </c>
      <c r="B37" s="11"/>
      <c r="C37" s="10" t="s">
        <v>534</v>
      </c>
      <c r="D37" s="28">
        <v>12</v>
      </c>
      <c r="E37" s="9"/>
      <c r="F37" s="28">
        <v>17</v>
      </c>
      <c r="G37" s="9"/>
      <c r="H37" s="28">
        <v>33</v>
      </c>
      <c r="I37" s="9"/>
      <c r="J37" s="9" t="s">
        <v>564</v>
      </c>
      <c r="K37" s="9"/>
      <c r="L37" s="28">
        <v>12</v>
      </c>
      <c r="M37" s="9"/>
      <c r="N37" s="28">
        <v>8</v>
      </c>
      <c r="O37" s="9"/>
      <c r="P37" s="28">
        <v>13</v>
      </c>
      <c r="Q37" s="9"/>
      <c r="R37" s="28">
        <v>18</v>
      </c>
      <c r="S37" s="9"/>
      <c r="T37" s="28">
        <v>12</v>
      </c>
      <c r="U37" s="9"/>
      <c r="V37" s="28">
        <v>17</v>
      </c>
      <c r="W37" s="9"/>
      <c r="X37" s="28">
        <v>26</v>
      </c>
      <c r="Y37" s="9"/>
      <c r="Z37" s="28">
        <v>21</v>
      </c>
      <c r="AA37" s="26"/>
      <c r="AB37" s="2">
        <f t="shared" si="0"/>
        <v>189</v>
      </c>
      <c r="AC37" s="2"/>
      <c r="AD37" s="2">
        <f t="shared" si="1"/>
        <v>189</v>
      </c>
      <c r="AE37" s="2">
        <f t="shared" si="2"/>
        <v>17.181818181818183</v>
      </c>
      <c r="AF37" s="2"/>
      <c r="AG37" s="2">
        <f t="shared" si="3"/>
        <v>17.181818181818183</v>
      </c>
    </row>
    <row r="38" spans="1:33" ht="11.25" customHeight="1" x14ac:dyDescent="0.2">
      <c r="A38" s="12" t="s">
        <v>41</v>
      </c>
      <c r="B38" s="11"/>
      <c r="C38" s="10" t="s">
        <v>514</v>
      </c>
      <c r="D38" s="28">
        <v>12</v>
      </c>
      <c r="E38" s="9"/>
      <c r="F38" s="28">
        <v>13</v>
      </c>
      <c r="G38" s="9"/>
      <c r="H38" s="28">
        <v>23</v>
      </c>
      <c r="I38" s="9"/>
      <c r="J38" s="9" t="s">
        <v>564</v>
      </c>
      <c r="K38" s="9"/>
      <c r="L38" s="28">
        <v>12</v>
      </c>
      <c r="M38" s="9"/>
      <c r="N38" s="28">
        <v>5</v>
      </c>
      <c r="O38" s="9"/>
      <c r="P38" s="28">
        <v>14</v>
      </c>
      <c r="Q38" s="9"/>
      <c r="R38" s="28">
        <v>20</v>
      </c>
      <c r="S38" s="9"/>
      <c r="T38" s="28">
        <v>12</v>
      </c>
      <c r="U38" s="9"/>
      <c r="V38" s="28">
        <v>21</v>
      </c>
      <c r="W38" s="9"/>
      <c r="X38" s="28">
        <v>19</v>
      </c>
      <c r="Y38" s="9"/>
      <c r="Z38" s="28">
        <v>18</v>
      </c>
      <c r="AA38" s="26"/>
      <c r="AB38" s="2">
        <f t="shared" si="0"/>
        <v>169</v>
      </c>
      <c r="AC38" s="2"/>
      <c r="AD38" s="2">
        <f t="shared" si="1"/>
        <v>169</v>
      </c>
      <c r="AE38" s="2">
        <f t="shared" si="2"/>
        <v>15.363636363636363</v>
      </c>
      <c r="AF38" s="2"/>
      <c r="AG38" s="2">
        <f t="shared" si="3"/>
        <v>15.363636363636363</v>
      </c>
    </row>
    <row r="39" spans="1:33" ht="11.25" customHeight="1" x14ac:dyDescent="0.2">
      <c r="A39" s="12" t="s">
        <v>75</v>
      </c>
      <c r="B39" s="11"/>
      <c r="C39" s="10" t="s">
        <v>516</v>
      </c>
      <c r="D39" s="28">
        <v>28</v>
      </c>
      <c r="E39" s="9"/>
      <c r="F39" s="28">
        <v>15</v>
      </c>
      <c r="G39" s="9"/>
      <c r="H39" s="28">
        <v>24</v>
      </c>
      <c r="I39" s="9"/>
      <c r="J39" s="9" t="s">
        <v>564</v>
      </c>
      <c r="K39" s="9"/>
      <c r="L39" s="28">
        <v>28</v>
      </c>
      <c r="M39" s="9"/>
      <c r="N39" s="28">
        <v>18</v>
      </c>
      <c r="O39" s="9"/>
      <c r="P39" s="28">
        <v>7</v>
      </c>
      <c r="Q39" s="9"/>
      <c r="R39" s="28">
        <v>0</v>
      </c>
      <c r="S39" s="9"/>
      <c r="T39" s="28">
        <v>10</v>
      </c>
      <c r="U39" s="9"/>
      <c r="V39" s="28">
        <v>8</v>
      </c>
      <c r="W39" s="9"/>
      <c r="X39" s="28">
        <v>5</v>
      </c>
      <c r="Y39" s="9"/>
      <c r="Z39" s="28">
        <v>15</v>
      </c>
      <c r="AA39" s="26"/>
      <c r="AB39" s="2">
        <f t="shared" si="0"/>
        <v>158</v>
      </c>
      <c r="AC39" s="2"/>
      <c r="AD39" s="2">
        <f t="shared" si="1"/>
        <v>158</v>
      </c>
      <c r="AE39" s="2">
        <f t="shared" si="2"/>
        <v>14.363636363636363</v>
      </c>
      <c r="AF39" s="2"/>
      <c r="AG39" s="2">
        <f t="shared" si="3"/>
        <v>14.363636363636363</v>
      </c>
    </row>
    <row r="40" spans="1:33" ht="11.25" customHeight="1" x14ac:dyDescent="0.2">
      <c r="A40" s="12" t="s">
        <v>42</v>
      </c>
      <c r="B40" s="11"/>
      <c r="C40" s="10" t="s">
        <v>548</v>
      </c>
      <c r="D40" s="28">
        <v>15</v>
      </c>
      <c r="E40" s="9"/>
      <c r="F40" s="28">
        <v>8</v>
      </c>
      <c r="G40" s="9"/>
      <c r="H40" s="28">
        <v>28</v>
      </c>
      <c r="I40" s="9"/>
      <c r="J40" s="9" t="s">
        <v>564</v>
      </c>
      <c r="K40" s="9"/>
      <c r="L40" s="28">
        <v>15</v>
      </c>
      <c r="M40" s="9"/>
      <c r="N40" s="28">
        <v>14</v>
      </c>
      <c r="O40" s="9"/>
      <c r="P40" s="28">
        <v>4</v>
      </c>
      <c r="Q40" s="9"/>
      <c r="R40" s="28">
        <v>12</v>
      </c>
      <c r="S40" s="9"/>
      <c r="T40" s="28">
        <v>12</v>
      </c>
      <c r="U40" s="9"/>
      <c r="V40" s="28">
        <v>21</v>
      </c>
      <c r="W40" s="9"/>
      <c r="X40" s="28">
        <v>5</v>
      </c>
      <c r="Y40" s="9"/>
      <c r="Z40" s="28">
        <v>15</v>
      </c>
      <c r="AA40" s="26"/>
      <c r="AB40" s="2">
        <f t="shared" si="0"/>
        <v>149</v>
      </c>
      <c r="AC40" s="2"/>
      <c r="AD40" s="2">
        <f t="shared" si="1"/>
        <v>149</v>
      </c>
      <c r="AE40" s="2">
        <f t="shared" si="2"/>
        <v>13.545454545454545</v>
      </c>
      <c r="AF40" s="2"/>
      <c r="AG40" s="2">
        <f t="shared" si="3"/>
        <v>13.545454545454545</v>
      </c>
    </row>
    <row r="41" spans="1:33" ht="11.25" customHeight="1" x14ac:dyDescent="0.2">
      <c r="A41" s="12" t="s">
        <v>72</v>
      </c>
      <c r="B41" s="11"/>
      <c r="C41" s="10" t="s">
        <v>536</v>
      </c>
      <c r="D41" s="28">
        <v>14</v>
      </c>
      <c r="E41" s="9"/>
      <c r="F41" s="28">
        <v>13</v>
      </c>
      <c r="G41" s="9"/>
      <c r="H41" s="28">
        <v>14</v>
      </c>
      <c r="I41" s="9"/>
      <c r="J41" s="9" t="s">
        <v>564</v>
      </c>
      <c r="K41" s="9"/>
      <c r="L41" s="28">
        <v>14</v>
      </c>
      <c r="M41" s="9"/>
      <c r="N41" s="28">
        <v>11</v>
      </c>
      <c r="O41" s="9"/>
      <c r="P41" s="28">
        <v>30</v>
      </c>
      <c r="Q41" s="9"/>
      <c r="R41" s="28">
        <v>4</v>
      </c>
      <c r="S41" s="9"/>
      <c r="T41" s="28">
        <v>15</v>
      </c>
      <c r="U41" s="9"/>
      <c r="V41" s="28">
        <v>4</v>
      </c>
      <c r="W41" s="9"/>
      <c r="X41" s="28">
        <v>5</v>
      </c>
      <c r="Y41" s="9"/>
      <c r="Z41" s="28">
        <v>15</v>
      </c>
      <c r="AA41" s="26"/>
      <c r="AB41" s="2">
        <f t="shared" si="0"/>
        <v>139</v>
      </c>
      <c r="AC41" s="2"/>
      <c r="AD41" s="2">
        <f t="shared" si="1"/>
        <v>139</v>
      </c>
      <c r="AE41" s="2">
        <f t="shared" si="2"/>
        <v>12.636363636363637</v>
      </c>
      <c r="AF41" s="2"/>
      <c r="AG41" s="2">
        <f t="shared" si="3"/>
        <v>12.636363636363637</v>
      </c>
    </row>
    <row r="42" spans="1:33" ht="11.25" customHeight="1" x14ac:dyDescent="0.2">
      <c r="A42" s="12" t="s">
        <v>192</v>
      </c>
      <c r="B42" s="11"/>
      <c r="C42" s="10" t="s">
        <v>527</v>
      </c>
      <c r="D42" s="28">
        <v>8</v>
      </c>
      <c r="E42" s="9"/>
      <c r="F42" s="28">
        <v>5</v>
      </c>
      <c r="G42" s="9"/>
      <c r="H42" s="28">
        <v>14</v>
      </c>
      <c r="I42" s="9"/>
      <c r="J42" s="9" t="s">
        <v>564</v>
      </c>
      <c r="K42" s="9"/>
      <c r="L42" s="28">
        <v>8</v>
      </c>
      <c r="M42" s="9"/>
      <c r="N42" s="28">
        <v>4</v>
      </c>
      <c r="O42" s="9"/>
      <c r="P42" s="28">
        <v>14</v>
      </c>
      <c r="Q42" s="9"/>
      <c r="R42" s="28">
        <v>28</v>
      </c>
      <c r="S42" s="9"/>
      <c r="T42" s="28">
        <v>6</v>
      </c>
      <c r="U42" s="9"/>
      <c r="V42" s="28">
        <v>15</v>
      </c>
      <c r="W42" s="9"/>
      <c r="X42" s="28">
        <v>17</v>
      </c>
      <c r="Y42" s="9"/>
      <c r="Z42" s="28">
        <v>15</v>
      </c>
      <c r="AA42" s="26"/>
      <c r="AB42" s="2">
        <f t="shared" si="0"/>
        <v>134</v>
      </c>
      <c r="AC42" s="2"/>
      <c r="AD42" s="2">
        <f t="shared" si="1"/>
        <v>134</v>
      </c>
      <c r="AE42" s="2">
        <f t="shared" si="2"/>
        <v>12.181818181818182</v>
      </c>
      <c r="AF42" s="2"/>
      <c r="AG42" s="2">
        <f t="shared" si="3"/>
        <v>12.181818181818182</v>
      </c>
    </row>
    <row r="43" spans="1:33" ht="11.25" customHeight="1" x14ac:dyDescent="0.2">
      <c r="A43" s="12" t="s">
        <v>178</v>
      </c>
      <c r="B43" s="11"/>
      <c r="C43" s="10" t="s">
        <v>520</v>
      </c>
      <c r="D43" s="28">
        <v>5</v>
      </c>
      <c r="E43" s="9"/>
      <c r="F43" s="28">
        <v>8</v>
      </c>
      <c r="G43" s="9"/>
      <c r="H43" s="28">
        <v>31</v>
      </c>
      <c r="I43" s="9"/>
      <c r="J43" s="9" t="s">
        <v>564</v>
      </c>
      <c r="K43" s="9"/>
      <c r="L43" s="28">
        <v>5</v>
      </c>
      <c r="M43" s="9"/>
      <c r="N43" s="28">
        <v>5</v>
      </c>
      <c r="O43" s="9"/>
      <c r="P43" s="28">
        <v>3</v>
      </c>
      <c r="Q43" s="9"/>
      <c r="R43" s="28">
        <v>10</v>
      </c>
      <c r="S43" s="9"/>
      <c r="T43" s="28">
        <v>15</v>
      </c>
      <c r="U43" s="9"/>
      <c r="V43" s="28">
        <v>13</v>
      </c>
      <c r="W43" s="9"/>
      <c r="X43" s="28">
        <v>11</v>
      </c>
      <c r="Y43" s="9"/>
      <c r="Z43" s="28">
        <v>15</v>
      </c>
      <c r="AA43" s="26"/>
      <c r="AB43" s="2">
        <f t="shared" si="0"/>
        <v>121</v>
      </c>
      <c r="AC43" s="2"/>
      <c r="AD43" s="2">
        <f t="shared" si="1"/>
        <v>121</v>
      </c>
      <c r="AE43" s="2">
        <f t="shared" si="2"/>
        <v>11</v>
      </c>
      <c r="AF43" s="2"/>
      <c r="AG43" s="2">
        <f t="shared" si="3"/>
        <v>11</v>
      </c>
    </row>
    <row r="44" spans="1:33" ht="11.25" customHeight="1" x14ac:dyDescent="0.2">
      <c r="A44" s="12" t="s">
        <v>175</v>
      </c>
      <c r="B44" s="11"/>
      <c r="C44" s="10" t="s">
        <v>519</v>
      </c>
      <c r="D44" s="28">
        <v>4</v>
      </c>
      <c r="E44" s="9"/>
      <c r="F44" s="28">
        <v>9</v>
      </c>
      <c r="G44" s="9"/>
      <c r="H44" s="28">
        <v>30</v>
      </c>
      <c r="I44" s="9"/>
      <c r="J44" s="9" t="s">
        <v>564</v>
      </c>
      <c r="K44" s="9"/>
      <c r="L44" s="28">
        <v>4</v>
      </c>
      <c r="M44" s="9"/>
      <c r="N44" s="28">
        <v>4</v>
      </c>
      <c r="O44" s="9"/>
      <c r="P44" s="28">
        <v>15</v>
      </c>
      <c r="Q44" s="9"/>
      <c r="R44" s="28">
        <v>9</v>
      </c>
      <c r="S44" s="9"/>
      <c r="T44" s="28">
        <v>12</v>
      </c>
      <c r="U44" s="9"/>
      <c r="V44" s="28">
        <v>15</v>
      </c>
      <c r="W44" s="9"/>
      <c r="X44" s="28">
        <v>4</v>
      </c>
      <c r="Y44" s="9"/>
      <c r="Z44" s="28">
        <v>15</v>
      </c>
      <c r="AA44" s="26"/>
      <c r="AB44" s="2">
        <f t="shared" si="0"/>
        <v>121</v>
      </c>
      <c r="AC44" s="2"/>
      <c r="AD44" s="2">
        <f t="shared" si="1"/>
        <v>121</v>
      </c>
      <c r="AE44" s="2">
        <f t="shared" si="2"/>
        <v>11</v>
      </c>
      <c r="AF44" s="2"/>
      <c r="AG44" s="2">
        <f t="shared" si="3"/>
        <v>11</v>
      </c>
    </row>
    <row r="45" spans="1:33" ht="11.25" customHeight="1" x14ac:dyDescent="0.2">
      <c r="A45" s="12" t="s">
        <v>189</v>
      </c>
      <c r="B45" s="11"/>
      <c r="C45" s="10" t="s">
        <v>529</v>
      </c>
      <c r="D45" s="28">
        <v>16</v>
      </c>
      <c r="E45" s="9"/>
      <c r="F45" s="28">
        <v>8</v>
      </c>
      <c r="G45" s="9"/>
      <c r="H45" s="28">
        <v>15</v>
      </c>
      <c r="I45" s="9"/>
      <c r="J45" s="9" t="s">
        <v>564</v>
      </c>
      <c r="K45" s="9"/>
      <c r="L45" s="28">
        <v>16</v>
      </c>
      <c r="M45" s="9"/>
      <c r="N45" s="28">
        <v>3</v>
      </c>
      <c r="O45" s="9"/>
      <c r="P45" s="28">
        <v>20</v>
      </c>
      <c r="Q45" s="9"/>
      <c r="R45" s="28">
        <v>14</v>
      </c>
      <c r="S45" s="9"/>
      <c r="T45" s="28">
        <v>7</v>
      </c>
      <c r="U45" s="9"/>
      <c r="V45" s="28">
        <v>2</v>
      </c>
      <c r="W45" s="9"/>
      <c r="X45" s="28">
        <v>3</v>
      </c>
      <c r="Y45" s="9"/>
      <c r="Z45" s="28">
        <v>15</v>
      </c>
      <c r="AA45" s="26"/>
      <c r="AB45" s="2">
        <f t="shared" si="0"/>
        <v>119</v>
      </c>
      <c r="AC45" s="2"/>
      <c r="AD45" s="2">
        <f t="shared" si="1"/>
        <v>119</v>
      </c>
      <c r="AE45" s="2">
        <f t="shared" si="2"/>
        <v>10.818181818181818</v>
      </c>
      <c r="AF45" s="2"/>
      <c r="AG45" s="2">
        <f t="shared" si="3"/>
        <v>10.818181818181818</v>
      </c>
    </row>
    <row r="46" spans="1:33" ht="11.25" customHeight="1" x14ac:dyDescent="0.2">
      <c r="A46" s="12" t="s">
        <v>38</v>
      </c>
      <c r="B46" s="11"/>
      <c r="C46" s="10" t="s">
        <v>531</v>
      </c>
      <c r="D46" s="28">
        <v>8</v>
      </c>
      <c r="E46" s="9"/>
      <c r="F46" s="28">
        <v>7</v>
      </c>
      <c r="G46" s="9"/>
      <c r="H46" s="28">
        <v>14</v>
      </c>
      <c r="I46" s="9"/>
      <c r="J46" s="9" t="s">
        <v>564</v>
      </c>
      <c r="K46" s="9"/>
      <c r="L46" s="28">
        <v>8</v>
      </c>
      <c r="M46" s="9"/>
      <c r="N46" s="28">
        <v>8</v>
      </c>
      <c r="O46" s="9"/>
      <c r="P46" s="28">
        <v>14</v>
      </c>
      <c r="Q46" s="9"/>
      <c r="R46" s="28">
        <v>20</v>
      </c>
      <c r="S46" s="9"/>
      <c r="T46" s="28">
        <v>5</v>
      </c>
      <c r="U46" s="9"/>
      <c r="V46" s="28">
        <v>12</v>
      </c>
      <c r="W46" s="9"/>
      <c r="X46" s="28">
        <v>1</v>
      </c>
      <c r="Y46" s="9"/>
      <c r="Z46" s="28">
        <v>15</v>
      </c>
      <c r="AA46" s="26"/>
      <c r="AB46" s="2">
        <f t="shared" si="0"/>
        <v>112</v>
      </c>
      <c r="AC46" s="2"/>
      <c r="AD46" s="2">
        <f t="shared" si="1"/>
        <v>112</v>
      </c>
      <c r="AE46" s="2">
        <f t="shared" si="2"/>
        <v>10.181818181818182</v>
      </c>
      <c r="AF46" s="2"/>
      <c r="AG46" s="2">
        <f t="shared" si="3"/>
        <v>10.181818181818182</v>
      </c>
    </row>
    <row r="47" spans="1:33" ht="11.25" customHeight="1" thickBot="1" x14ac:dyDescent="0.25">
      <c r="A47" s="7" t="s">
        <v>193</v>
      </c>
      <c r="B47" s="6"/>
      <c r="C47" s="5" t="s">
        <v>530</v>
      </c>
      <c r="D47" s="29">
        <v>5</v>
      </c>
      <c r="E47" s="4"/>
      <c r="F47" s="29">
        <v>10</v>
      </c>
      <c r="G47" s="4"/>
      <c r="H47" s="29">
        <v>20</v>
      </c>
      <c r="I47" s="4"/>
      <c r="J47" s="9" t="s">
        <v>564</v>
      </c>
      <c r="K47" s="4"/>
      <c r="L47" s="29">
        <v>5</v>
      </c>
      <c r="M47" s="4"/>
      <c r="N47" s="29">
        <v>3</v>
      </c>
      <c r="O47" s="4"/>
      <c r="P47" s="29">
        <v>8</v>
      </c>
      <c r="Q47" s="4"/>
      <c r="R47" s="29">
        <v>0</v>
      </c>
      <c r="S47" s="4"/>
      <c r="T47" s="29">
        <v>12</v>
      </c>
      <c r="U47" s="4"/>
      <c r="V47" s="29">
        <v>16</v>
      </c>
      <c r="W47" s="4"/>
      <c r="X47" s="29">
        <v>6</v>
      </c>
      <c r="Y47" s="4"/>
      <c r="Z47" s="29">
        <v>15</v>
      </c>
      <c r="AA47" s="27"/>
      <c r="AB47" s="2">
        <f t="shared" si="0"/>
        <v>100</v>
      </c>
      <c r="AC47" s="2"/>
      <c r="AD47" s="2">
        <f t="shared" si="1"/>
        <v>100</v>
      </c>
      <c r="AE47" s="2">
        <f t="shared" si="2"/>
        <v>9.0909090909090917</v>
      </c>
      <c r="AF47" s="2"/>
      <c r="AG47" s="2">
        <f t="shared" si="3"/>
        <v>9.0909090909090917</v>
      </c>
    </row>
  </sheetData>
  <sortState xmlns:xlrd2="http://schemas.microsoft.com/office/spreadsheetml/2017/richdata2" ref="B12:AG47">
    <sortCondition descending="1" ref="AB12:AB47"/>
  </sortState>
  <mergeCells count="37">
    <mergeCell ref="AB7:AC7"/>
    <mergeCell ref="AE7:AF7"/>
    <mergeCell ref="B3:T3"/>
    <mergeCell ref="B4:C4"/>
    <mergeCell ref="D4:G4"/>
    <mergeCell ref="H4:T4"/>
    <mergeCell ref="B5:C5"/>
    <mergeCell ref="H5:T5"/>
    <mergeCell ref="V7:W7"/>
    <mergeCell ref="X7:Y7"/>
    <mergeCell ref="H7:I7"/>
    <mergeCell ref="J7:K7"/>
    <mergeCell ref="L7:M7"/>
    <mergeCell ref="N7:O7"/>
    <mergeCell ref="Z7:AA7"/>
    <mergeCell ref="P7:Q7"/>
    <mergeCell ref="A7:A11"/>
    <mergeCell ref="B7:B8"/>
    <mergeCell ref="C7:C8"/>
    <mergeCell ref="D7:E7"/>
    <mergeCell ref="F7:G7"/>
    <mergeCell ref="B11:C11"/>
    <mergeCell ref="B10:C10"/>
    <mergeCell ref="D8:E8"/>
    <mergeCell ref="F8:G8"/>
    <mergeCell ref="X8:Y8"/>
    <mergeCell ref="Z8:AA8"/>
    <mergeCell ref="H8:I8"/>
    <mergeCell ref="J8:K8"/>
    <mergeCell ref="L8:M8"/>
    <mergeCell ref="N8:O8"/>
    <mergeCell ref="P8:Q8"/>
    <mergeCell ref="R7:S7"/>
    <mergeCell ref="T7:U7"/>
    <mergeCell ref="R8:S8"/>
    <mergeCell ref="T8:U8"/>
    <mergeCell ref="V8:W8"/>
  </mergeCells>
  <pageMargins left="0.39370078740157477" right="0.39370078740157477" top="0.39370078740157477" bottom="0.39370078740157477" header="0" footer="0"/>
  <pageSetup paperSize="9" scale="0" fitToHeight="0" pageOrder="overThenDown" orientation="landscape" horizontalDpi="0" verticalDpi="0" copies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6CA48-95BE-4C9D-9DDA-CED1A2A85003}">
  <sheetPr>
    <outlinePr summaryBelow="0" summaryRight="0"/>
    <pageSetUpPr autoPageBreaks="0" fitToPage="1"/>
  </sheetPr>
  <dimension ref="A1:AI40"/>
  <sheetViews>
    <sheetView topLeftCell="A9" workbookViewId="0">
      <selection activeCell="B12" sqref="B12:B40"/>
    </sheetView>
  </sheetViews>
  <sheetFormatPr defaultColWidth="9.109375" defaultRowHeight="10.199999999999999" x14ac:dyDescent="0.2"/>
  <cols>
    <col min="1" max="1" width="5" style="1" customWidth="1"/>
    <col min="2" max="2" width="17" style="1" customWidth="1"/>
    <col min="3" max="3" width="10" style="1" customWidth="1"/>
    <col min="4" max="29" width="4" style="1" customWidth="1"/>
    <col min="30" max="256" width="9.109375" style="1" customWidth="1"/>
    <col min="257" max="16384" width="9.109375" style="1"/>
  </cols>
  <sheetData>
    <row r="1" spans="1:35" ht="11.25" customHeight="1" x14ac:dyDescent="0.2">
      <c r="B1" s="25" t="s">
        <v>70</v>
      </c>
    </row>
    <row r="2" spans="1:35" ht="11.25" customHeight="1" x14ac:dyDescent="0.2"/>
    <row r="3" spans="1:35" ht="11.25" customHeight="1" x14ac:dyDescent="0.2">
      <c r="B3" s="48" t="s">
        <v>958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35" ht="11.25" customHeight="1" x14ac:dyDescent="0.2">
      <c r="B4" s="48" t="s">
        <v>752</v>
      </c>
      <c r="C4" s="48"/>
      <c r="D4" s="48" t="s">
        <v>706</v>
      </c>
      <c r="E4" s="48"/>
      <c r="F4" s="48"/>
      <c r="G4" s="48"/>
      <c r="H4" s="48" t="s">
        <v>133</v>
      </c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1:35" ht="11.25" customHeight="1" x14ac:dyDescent="0.2">
      <c r="B5" s="48" t="s">
        <v>66</v>
      </c>
      <c r="C5" s="48"/>
      <c r="H5" s="48" t="s">
        <v>134</v>
      </c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1:35" ht="11.25" customHeight="1" thickBot="1" x14ac:dyDescent="0.25"/>
    <row r="7" spans="1:35" ht="99.9" customHeight="1" thickBot="1" x14ac:dyDescent="0.25">
      <c r="A7" s="39" t="s">
        <v>64</v>
      </c>
      <c r="B7" s="42" t="s">
        <v>63</v>
      </c>
      <c r="C7" s="42" t="s">
        <v>62</v>
      </c>
      <c r="D7" s="36" t="s">
        <v>751</v>
      </c>
      <c r="E7" s="36"/>
      <c r="F7" s="36" t="s">
        <v>335</v>
      </c>
      <c r="G7" s="36"/>
      <c r="H7" s="36" t="s">
        <v>705</v>
      </c>
      <c r="I7" s="36"/>
      <c r="J7" s="36" t="s">
        <v>750</v>
      </c>
      <c r="K7" s="36"/>
      <c r="L7" s="36" t="s">
        <v>703</v>
      </c>
      <c r="M7" s="36"/>
      <c r="N7" s="36" t="s">
        <v>701</v>
      </c>
      <c r="O7" s="36"/>
      <c r="P7" s="36" t="s">
        <v>330</v>
      </c>
      <c r="Q7" s="36"/>
      <c r="R7" s="36" t="s">
        <v>749</v>
      </c>
      <c r="S7" s="36"/>
      <c r="T7" s="36" t="s">
        <v>748</v>
      </c>
      <c r="U7" s="36"/>
      <c r="V7" s="36" t="s">
        <v>696</v>
      </c>
      <c r="W7" s="36"/>
      <c r="X7" s="36" t="s">
        <v>119</v>
      </c>
      <c r="Y7" s="36"/>
      <c r="Z7" s="36" t="s">
        <v>747</v>
      </c>
      <c r="AA7" s="36"/>
      <c r="AB7" s="49" t="s">
        <v>746</v>
      </c>
      <c r="AC7" s="49"/>
      <c r="AD7" s="45" t="s">
        <v>56</v>
      </c>
      <c r="AE7" s="46"/>
      <c r="AF7" s="24" t="s">
        <v>54</v>
      </c>
      <c r="AG7" s="47" t="s">
        <v>55</v>
      </c>
      <c r="AH7" s="46"/>
      <c r="AI7" s="23" t="s">
        <v>54</v>
      </c>
    </row>
    <row r="8" spans="1:35" ht="75" customHeight="1" x14ac:dyDescent="0.2">
      <c r="A8" s="40"/>
      <c r="B8" s="43"/>
      <c r="C8" s="43"/>
      <c r="D8" s="37" t="s">
        <v>745</v>
      </c>
      <c r="E8" s="37"/>
      <c r="F8" s="37" t="s">
        <v>744</v>
      </c>
      <c r="G8" s="37"/>
      <c r="H8" s="37" t="s">
        <v>695</v>
      </c>
      <c r="I8" s="37"/>
      <c r="J8" s="37" t="s">
        <v>435</v>
      </c>
      <c r="K8" s="37"/>
      <c r="L8" s="37" t="s">
        <v>694</v>
      </c>
      <c r="M8" s="37"/>
      <c r="N8" s="37" t="s">
        <v>743</v>
      </c>
      <c r="O8" s="37"/>
      <c r="P8" s="37" t="s">
        <v>322</v>
      </c>
      <c r="Q8" s="37"/>
      <c r="R8" s="37" t="s">
        <v>742</v>
      </c>
      <c r="S8" s="37"/>
      <c r="T8" s="37" t="s">
        <v>324</v>
      </c>
      <c r="U8" s="37"/>
      <c r="V8" s="37" t="s">
        <v>325</v>
      </c>
      <c r="W8" s="37"/>
      <c r="X8" s="37" t="s">
        <v>741</v>
      </c>
      <c r="Y8" s="37"/>
      <c r="Z8" s="37" t="s">
        <v>148</v>
      </c>
      <c r="AA8" s="37"/>
      <c r="AB8" s="38" t="s">
        <v>740</v>
      </c>
      <c r="AC8" s="38"/>
      <c r="AD8" s="2"/>
      <c r="AE8" s="2"/>
      <c r="AF8" s="2"/>
      <c r="AG8" s="2"/>
      <c r="AH8" s="2"/>
      <c r="AI8" s="2"/>
    </row>
    <row r="9" spans="1:35" ht="11.25" customHeight="1" x14ac:dyDescent="0.2">
      <c r="A9" s="40"/>
      <c r="B9" s="22"/>
      <c r="C9" s="21"/>
      <c r="D9" s="18" t="s">
        <v>48</v>
      </c>
      <c r="E9" s="18" t="s">
        <v>47</v>
      </c>
      <c r="F9" s="18" t="s">
        <v>48</v>
      </c>
      <c r="G9" s="18" t="s">
        <v>47</v>
      </c>
      <c r="H9" s="18" t="s">
        <v>48</v>
      </c>
      <c r="I9" s="18" t="s">
        <v>47</v>
      </c>
      <c r="J9" s="18" t="s">
        <v>48</v>
      </c>
      <c r="K9" s="18" t="s">
        <v>47</v>
      </c>
      <c r="L9" s="18" t="s">
        <v>48</v>
      </c>
      <c r="M9" s="18" t="s">
        <v>47</v>
      </c>
      <c r="N9" s="18" t="s">
        <v>48</v>
      </c>
      <c r="O9" s="18" t="s">
        <v>47</v>
      </c>
      <c r="P9" s="18" t="s">
        <v>48</v>
      </c>
      <c r="Q9" s="18" t="s">
        <v>47</v>
      </c>
      <c r="R9" s="18" t="s">
        <v>48</v>
      </c>
      <c r="S9" s="18" t="s">
        <v>47</v>
      </c>
      <c r="T9" s="18" t="s">
        <v>48</v>
      </c>
      <c r="U9" s="18" t="s">
        <v>47</v>
      </c>
      <c r="V9" s="18" t="s">
        <v>48</v>
      </c>
      <c r="W9" s="18" t="s">
        <v>47</v>
      </c>
      <c r="X9" s="18" t="s">
        <v>48</v>
      </c>
      <c r="Y9" s="18" t="s">
        <v>47</v>
      </c>
      <c r="Z9" s="18" t="s">
        <v>48</v>
      </c>
      <c r="AA9" s="18" t="s">
        <v>47</v>
      </c>
      <c r="AB9" s="18" t="s">
        <v>48</v>
      </c>
      <c r="AC9" s="20" t="s">
        <v>47</v>
      </c>
      <c r="AD9" s="18" t="s">
        <v>48</v>
      </c>
      <c r="AE9" s="19" t="s">
        <v>47</v>
      </c>
      <c r="AF9" s="19"/>
      <c r="AG9" s="18" t="s">
        <v>48</v>
      </c>
      <c r="AH9" s="17" t="s">
        <v>47</v>
      </c>
      <c r="AI9" s="2"/>
    </row>
    <row r="10" spans="1:35" ht="11.25" customHeight="1" x14ac:dyDescent="0.2">
      <c r="A10" s="40"/>
      <c r="B10" s="44" t="s">
        <v>46</v>
      </c>
      <c r="C10" s="44"/>
      <c r="D10" s="16" t="s">
        <v>72</v>
      </c>
      <c r="E10" s="16"/>
      <c r="F10" s="16" t="s">
        <v>712</v>
      </c>
      <c r="G10" s="16"/>
      <c r="H10" s="16" t="s">
        <v>44</v>
      </c>
      <c r="I10" s="16"/>
      <c r="J10" s="16" t="s">
        <v>71</v>
      </c>
      <c r="K10" s="16"/>
      <c r="L10" s="16">
        <v>33</v>
      </c>
      <c r="M10" s="16"/>
      <c r="N10" s="16" t="s">
        <v>38</v>
      </c>
      <c r="O10" s="16"/>
      <c r="P10" s="16" t="s">
        <v>72</v>
      </c>
      <c r="Q10" s="16"/>
      <c r="R10" s="16" t="s">
        <v>72</v>
      </c>
      <c r="S10" s="16"/>
      <c r="T10" s="16" t="s">
        <v>321</v>
      </c>
      <c r="U10" s="16"/>
      <c r="V10" s="16" t="s">
        <v>73</v>
      </c>
      <c r="W10" s="16"/>
      <c r="X10" s="16" t="s">
        <v>71</v>
      </c>
      <c r="Y10" s="16" t="s">
        <v>321</v>
      </c>
      <c r="Z10" s="16" t="s">
        <v>71</v>
      </c>
      <c r="AA10" s="16"/>
      <c r="AB10" s="16" t="s">
        <v>71</v>
      </c>
      <c r="AC10" s="15"/>
      <c r="AD10" s="2"/>
      <c r="AE10" s="2"/>
      <c r="AF10" s="2"/>
      <c r="AG10" s="2"/>
      <c r="AH10" s="2"/>
      <c r="AI10" s="2"/>
    </row>
    <row r="11" spans="1:35" ht="11.25" customHeight="1" x14ac:dyDescent="0.2">
      <c r="A11" s="41"/>
      <c r="B11" s="44" t="s">
        <v>43</v>
      </c>
      <c r="C11" s="44"/>
      <c r="D11" s="14" t="s">
        <v>7</v>
      </c>
      <c r="E11" s="14"/>
      <c r="F11" s="14" t="s">
        <v>87</v>
      </c>
      <c r="G11" s="14"/>
      <c r="H11" s="14" t="s">
        <v>3</v>
      </c>
      <c r="I11" s="14"/>
      <c r="J11" s="14" t="s">
        <v>40</v>
      </c>
      <c r="K11" s="14"/>
      <c r="L11" s="14">
        <v>0</v>
      </c>
      <c r="M11" s="14"/>
      <c r="N11" s="14" t="s">
        <v>38</v>
      </c>
      <c r="O11" s="14"/>
      <c r="P11" s="14" t="s">
        <v>72</v>
      </c>
      <c r="Q11" s="14"/>
      <c r="R11" s="14" t="s">
        <v>7</v>
      </c>
      <c r="S11" s="14"/>
      <c r="T11" s="14" t="s">
        <v>5</v>
      </c>
      <c r="U11" s="14"/>
      <c r="V11" s="14" t="s">
        <v>73</v>
      </c>
      <c r="W11" s="14"/>
      <c r="X11" s="14" t="s">
        <v>25</v>
      </c>
      <c r="Y11" s="14"/>
      <c r="Z11" s="14" t="s">
        <v>1</v>
      </c>
      <c r="AA11" s="14"/>
      <c r="AB11" s="14" t="s">
        <v>5</v>
      </c>
      <c r="AC11" s="13"/>
      <c r="AD11" s="2"/>
      <c r="AE11" s="2"/>
      <c r="AF11" s="2"/>
      <c r="AG11" s="2"/>
      <c r="AH11" s="2"/>
      <c r="AI11" s="2"/>
    </row>
    <row r="12" spans="1:35" ht="11.25" customHeight="1" x14ac:dyDescent="0.2">
      <c r="A12" s="12" t="s">
        <v>37</v>
      </c>
      <c r="B12" s="11"/>
      <c r="C12" s="10" t="s">
        <v>725</v>
      </c>
      <c r="D12" s="28">
        <v>18</v>
      </c>
      <c r="E12" s="9"/>
      <c r="F12" s="28">
        <v>45</v>
      </c>
      <c r="G12" s="9"/>
      <c r="H12" s="28">
        <v>25</v>
      </c>
      <c r="I12" s="9"/>
      <c r="J12" s="28">
        <v>39</v>
      </c>
      <c r="K12" s="9"/>
      <c r="L12" s="9" t="s">
        <v>708</v>
      </c>
      <c r="M12" s="9"/>
      <c r="N12" s="28">
        <v>35</v>
      </c>
      <c r="O12" s="9"/>
      <c r="P12" s="28">
        <v>30</v>
      </c>
      <c r="Q12" s="9"/>
      <c r="R12" s="28">
        <v>30</v>
      </c>
      <c r="S12" s="9"/>
      <c r="T12" s="28">
        <v>22</v>
      </c>
      <c r="U12" s="9"/>
      <c r="V12" s="28">
        <v>20</v>
      </c>
      <c r="W12" s="9"/>
      <c r="X12" s="28">
        <v>42</v>
      </c>
      <c r="Y12" s="9"/>
      <c r="Z12" s="28">
        <v>38</v>
      </c>
      <c r="AA12" s="9"/>
      <c r="AB12" s="28">
        <v>23</v>
      </c>
      <c r="AC12" s="8"/>
      <c r="AD12" s="2">
        <f t="shared" ref="AD12:AD40" si="0">SUM(AB12,Z12,X12,V12,T12,R12,P12,N12,L12,J12,H12)</f>
        <v>304</v>
      </c>
      <c r="AE12" s="2"/>
      <c r="AF12" s="2">
        <f t="shared" ref="AF12:AF40" si="1">SUM(AD12:AE12)</f>
        <v>304</v>
      </c>
      <c r="AG12" s="2">
        <f t="shared" ref="AG12:AG40" si="2">AVERAGE(AB12,Z12,X12,V12,T12,R12,P12,N12,L12,J12,H12)</f>
        <v>30.4</v>
      </c>
      <c r="AH12" s="2"/>
      <c r="AI12" s="2">
        <f t="shared" ref="AI12:AI40" si="3">AVERAGE(AG12:AH12)</f>
        <v>30.4</v>
      </c>
    </row>
    <row r="13" spans="1:35" ht="11.25" customHeight="1" x14ac:dyDescent="0.2">
      <c r="A13" s="12" t="s">
        <v>35</v>
      </c>
      <c r="B13" s="11"/>
      <c r="C13" s="10" t="s">
        <v>717</v>
      </c>
      <c r="D13" s="28">
        <v>30</v>
      </c>
      <c r="E13" s="9"/>
      <c r="F13" s="28">
        <v>36</v>
      </c>
      <c r="G13" s="9"/>
      <c r="H13" s="28">
        <v>35</v>
      </c>
      <c r="I13" s="9"/>
      <c r="J13" s="28">
        <v>36</v>
      </c>
      <c r="K13" s="9"/>
      <c r="L13" s="9" t="s">
        <v>708</v>
      </c>
      <c r="M13" s="9"/>
      <c r="N13" s="28">
        <v>35</v>
      </c>
      <c r="O13" s="9"/>
      <c r="P13" s="28">
        <v>30</v>
      </c>
      <c r="Q13" s="9"/>
      <c r="R13" s="28">
        <v>30</v>
      </c>
      <c r="S13" s="9"/>
      <c r="T13" s="28">
        <v>31</v>
      </c>
      <c r="U13" s="9"/>
      <c r="V13" s="28">
        <v>20</v>
      </c>
      <c r="W13" s="9"/>
      <c r="X13" s="28">
        <v>10</v>
      </c>
      <c r="Y13" s="9"/>
      <c r="Z13" s="28">
        <v>40</v>
      </c>
      <c r="AA13" s="9"/>
      <c r="AB13" s="28">
        <v>23</v>
      </c>
      <c r="AC13" s="8"/>
      <c r="AD13" s="2">
        <f t="shared" si="0"/>
        <v>290</v>
      </c>
      <c r="AE13" s="2"/>
      <c r="AF13" s="2">
        <f t="shared" si="1"/>
        <v>290</v>
      </c>
      <c r="AG13" s="2">
        <f t="shared" si="2"/>
        <v>29</v>
      </c>
      <c r="AH13" s="2"/>
      <c r="AI13" s="2">
        <f t="shared" si="3"/>
        <v>29</v>
      </c>
    </row>
    <row r="14" spans="1:35" ht="11.25" customHeight="1" x14ac:dyDescent="0.2">
      <c r="A14" s="12" t="s">
        <v>33</v>
      </c>
      <c r="B14" s="11"/>
      <c r="C14" s="10" t="s">
        <v>731</v>
      </c>
      <c r="D14" s="28">
        <v>13</v>
      </c>
      <c r="E14" s="9"/>
      <c r="F14" s="28">
        <v>26</v>
      </c>
      <c r="G14" s="9"/>
      <c r="H14" s="28">
        <v>20</v>
      </c>
      <c r="I14" s="9"/>
      <c r="J14" s="28">
        <v>36</v>
      </c>
      <c r="K14" s="9"/>
      <c r="L14" s="9" t="s">
        <v>708</v>
      </c>
      <c r="M14" s="9"/>
      <c r="N14" s="28">
        <v>35</v>
      </c>
      <c r="O14" s="9"/>
      <c r="P14" s="28">
        <v>30</v>
      </c>
      <c r="Q14" s="9"/>
      <c r="R14" s="28">
        <v>30</v>
      </c>
      <c r="S14" s="9"/>
      <c r="T14" s="28">
        <v>16</v>
      </c>
      <c r="U14" s="9"/>
      <c r="V14" s="28">
        <v>20</v>
      </c>
      <c r="W14" s="9"/>
      <c r="X14" s="28">
        <v>38</v>
      </c>
      <c r="Y14" s="9"/>
      <c r="Z14" s="28">
        <v>34</v>
      </c>
      <c r="AA14" s="9"/>
      <c r="AB14" s="28">
        <v>24</v>
      </c>
      <c r="AC14" s="8"/>
      <c r="AD14" s="2">
        <f t="shared" si="0"/>
        <v>283</v>
      </c>
      <c r="AE14" s="2"/>
      <c r="AF14" s="2">
        <f t="shared" si="1"/>
        <v>283</v>
      </c>
      <c r="AG14" s="2">
        <f t="shared" si="2"/>
        <v>28.3</v>
      </c>
      <c r="AH14" s="2"/>
      <c r="AI14" s="2">
        <f t="shared" si="3"/>
        <v>28.3</v>
      </c>
    </row>
    <row r="15" spans="1:35" ht="11.25" customHeight="1" x14ac:dyDescent="0.2">
      <c r="A15" s="12" t="s">
        <v>31</v>
      </c>
      <c r="B15" s="11"/>
      <c r="C15" s="10" t="s">
        <v>713</v>
      </c>
      <c r="D15" s="28">
        <v>33</v>
      </c>
      <c r="E15" s="9"/>
      <c r="F15" s="28">
        <v>57</v>
      </c>
      <c r="G15" s="9"/>
      <c r="H15" s="28">
        <v>35</v>
      </c>
      <c r="I15" s="9"/>
      <c r="J15" s="28">
        <v>38</v>
      </c>
      <c r="K15" s="9"/>
      <c r="L15" s="9" t="s">
        <v>708</v>
      </c>
      <c r="M15" s="9"/>
      <c r="N15" s="28">
        <v>35</v>
      </c>
      <c r="O15" s="9"/>
      <c r="P15" s="28">
        <v>30</v>
      </c>
      <c r="Q15" s="9"/>
      <c r="R15" s="28">
        <v>27</v>
      </c>
      <c r="S15" s="9"/>
      <c r="T15" s="28">
        <v>32</v>
      </c>
      <c r="U15" s="9"/>
      <c r="V15" s="28">
        <v>20</v>
      </c>
      <c r="W15" s="9"/>
      <c r="X15" s="28">
        <v>12</v>
      </c>
      <c r="Y15" s="9"/>
      <c r="Z15" s="28">
        <v>33</v>
      </c>
      <c r="AA15" s="9"/>
      <c r="AB15" s="28">
        <v>20</v>
      </c>
      <c r="AC15" s="8"/>
      <c r="AD15" s="2">
        <f t="shared" si="0"/>
        <v>282</v>
      </c>
      <c r="AE15" s="2"/>
      <c r="AF15" s="2">
        <f t="shared" si="1"/>
        <v>282</v>
      </c>
      <c r="AG15" s="2">
        <f t="shared" si="2"/>
        <v>28.2</v>
      </c>
      <c r="AH15" s="2"/>
      <c r="AI15" s="2">
        <f t="shared" si="3"/>
        <v>28.2</v>
      </c>
    </row>
    <row r="16" spans="1:35" ht="11.25" customHeight="1" x14ac:dyDescent="0.2">
      <c r="A16" s="12" t="s">
        <v>29</v>
      </c>
      <c r="B16" s="11"/>
      <c r="C16" s="10" t="s">
        <v>727</v>
      </c>
      <c r="D16" s="28">
        <v>31</v>
      </c>
      <c r="E16" s="9"/>
      <c r="F16" s="28">
        <v>42</v>
      </c>
      <c r="G16" s="9"/>
      <c r="H16" s="28">
        <v>40</v>
      </c>
      <c r="I16" s="9"/>
      <c r="J16" s="28">
        <v>34</v>
      </c>
      <c r="K16" s="9"/>
      <c r="L16" s="9" t="s">
        <v>708</v>
      </c>
      <c r="M16" s="9"/>
      <c r="N16" s="28">
        <v>35</v>
      </c>
      <c r="O16" s="9"/>
      <c r="P16" s="28">
        <v>30</v>
      </c>
      <c r="Q16" s="9"/>
      <c r="R16" s="28">
        <v>25</v>
      </c>
      <c r="S16" s="9"/>
      <c r="T16" s="28">
        <v>25</v>
      </c>
      <c r="U16" s="9"/>
      <c r="V16" s="28">
        <v>20</v>
      </c>
      <c r="W16" s="9"/>
      <c r="X16" s="28">
        <v>6</v>
      </c>
      <c r="Y16" s="9"/>
      <c r="Z16" s="28">
        <v>31</v>
      </c>
      <c r="AA16" s="9"/>
      <c r="AB16" s="28">
        <v>30</v>
      </c>
      <c r="AC16" s="8"/>
      <c r="AD16" s="2">
        <f t="shared" si="0"/>
        <v>276</v>
      </c>
      <c r="AE16" s="2"/>
      <c r="AF16" s="2">
        <f t="shared" si="1"/>
        <v>276</v>
      </c>
      <c r="AG16" s="2">
        <f t="shared" si="2"/>
        <v>27.6</v>
      </c>
      <c r="AH16" s="2"/>
      <c r="AI16" s="2">
        <f t="shared" si="3"/>
        <v>27.6</v>
      </c>
    </row>
    <row r="17" spans="1:35" ht="11.25" customHeight="1" x14ac:dyDescent="0.2">
      <c r="A17" s="12" t="s">
        <v>27</v>
      </c>
      <c r="B17" s="11"/>
      <c r="C17" s="10" t="s">
        <v>709</v>
      </c>
      <c r="D17" s="28">
        <v>29</v>
      </c>
      <c r="E17" s="9"/>
      <c r="F17" s="28">
        <v>45</v>
      </c>
      <c r="G17" s="9"/>
      <c r="H17" s="28">
        <v>40</v>
      </c>
      <c r="I17" s="9"/>
      <c r="J17" s="28">
        <v>33</v>
      </c>
      <c r="K17" s="9"/>
      <c r="L17" s="9" t="s">
        <v>708</v>
      </c>
      <c r="M17" s="9"/>
      <c r="N17" s="28">
        <v>35</v>
      </c>
      <c r="O17" s="9"/>
      <c r="P17" s="28">
        <v>30</v>
      </c>
      <c r="Q17" s="9"/>
      <c r="R17" s="28">
        <v>30</v>
      </c>
      <c r="S17" s="9"/>
      <c r="T17" s="28">
        <v>22</v>
      </c>
      <c r="U17" s="9"/>
      <c r="V17" s="28">
        <v>20</v>
      </c>
      <c r="W17" s="9"/>
      <c r="X17" s="28">
        <v>2</v>
      </c>
      <c r="Y17" s="9"/>
      <c r="Z17" s="28">
        <v>33</v>
      </c>
      <c r="AA17" s="9"/>
      <c r="AB17" s="28">
        <v>30</v>
      </c>
      <c r="AC17" s="8"/>
      <c r="AD17" s="2">
        <f t="shared" si="0"/>
        <v>275</v>
      </c>
      <c r="AE17" s="2"/>
      <c r="AF17" s="2">
        <f t="shared" si="1"/>
        <v>275</v>
      </c>
      <c r="AG17" s="2">
        <f t="shared" si="2"/>
        <v>27.5</v>
      </c>
      <c r="AH17" s="2"/>
      <c r="AI17" s="2">
        <f t="shared" si="3"/>
        <v>27.5</v>
      </c>
    </row>
    <row r="18" spans="1:35" ht="11.25" customHeight="1" x14ac:dyDescent="0.2">
      <c r="A18" s="12" t="s">
        <v>25</v>
      </c>
      <c r="B18" s="11"/>
      <c r="C18" s="10" t="s">
        <v>716</v>
      </c>
      <c r="D18" s="28">
        <v>29</v>
      </c>
      <c r="E18" s="9"/>
      <c r="F18" s="28">
        <v>48</v>
      </c>
      <c r="G18" s="9"/>
      <c r="H18" s="28">
        <v>35</v>
      </c>
      <c r="I18" s="9"/>
      <c r="J18" s="28">
        <v>36</v>
      </c>
      <c r="K18" s="9"/>
      <c r="L18" s="9" t="s">
        <v>708</v>
      </c>
      <c r="M18" s="9"/>
      <c r="N18" s="28">
        <v>35</v>
      </c>
      <c r="O18" s="9"/>
      <c r="P18" s="28">
        <v>30</v>
      </c>
      <c r="Q18" s="9"/>
      <c r="R18" s="28">
        <v>27</v>
      </c>
      <c r="S18" s="9"/>
      <c r="T18" s="28">
        <v>30</v>
      </c>
      <c r="U18" s="9"/>
      <c r="V18" s="28">
        <v>20</v>
      </c>
      <c r="W18" s="9"/>
      <c r="X18" s="9"/>
      <c r="Y18" s="9"/>
      <c r="Z18" s="28">
        <v>30</v>
      </c>
      <c r="AA18" s="9"/>
      <c r="AB18" s="28">
        <v>30</v>
      </c>
      <c r="AC18" s="8"/>
      <c r="AD18" s="2">
        <f t="shared" si="0"/>
        <v>273</v>
      </c>
      <c r="AE18" s="2"/>
      <c r="AF18" s="2">
        <f t="shared" si="1"/>
        <v>273</v>
      </c>
      <c r="AG18" s="2">
        <f t="shared" si="2"/>
        <v>30.333333333333332</v>
      </c>
      <c r="AH18" s="2"/>
      <c r="AI18" s="2">
        <f t="shared" si="3"/>
        <v>30.333333333333332</v>
      </c>
    </row>
    <row r="19" spans="1:35" ht="11.25" customHeight="1" x14ac:dyDescent="0.2">
      <c r="A19" s="12" t="s">
        <v>23</v>
      </c>
      <c r="B19" s="11"/>
      <c r="C19" s="10" t="s">
        <v>733</v>
      </c>
      <c r="D19" s="28">
        <v>25</v>
      </c>
      <c r="E19" s="9"/>
      <c r="F19" s="28">
        <v>22</v>
      </c>
      <c r="G19" s="9"/>
      <c r="H19" s="28">
        <v>20</v>
      </c>
      <c r="I19" s="9"/>
      <c r="J19" s="28">
        <v>34</v>
      </c>
      <c r="K19" s="9"/>
      <c r="L19" s="9" t="s">
        <v>708</v>
      </c>
      <c r="M19" s="9"/>
      <c r="N19" s="28">
        <v>35</v>
      </c>
      <c r="O19" s="9"/>
      <c r="P19" s="28">
        <v>30</v>
      </c>
      <c r="Q19" s="9"/>
      <c r="R19" s="28">
        <v>30</v>
      </c>
      <c r="S19" s="9"/>
      <c r="T19" s="28">
        <v>30</v>
      </c>
      <c r="U19" s="9"/>
      <c r="V19" s="28">
        <v>20</v>
      </c>
      <c r="W19" s="9"/>
      <c r="X19" s="28">
        <v>18</v>
      </c>
      <c r="Y19" s="9"/>
      <c r="Z19" s="28">
        <v>27</v>
      </c>
      <c r="AA19" s="9"/>
      <c r="AB19" s="28">
        <v>22</v>
      </c>
      <c r="AC19" s="8"/>
      <c r="AD19" s="2">
        <f t="shared" si="0"/>
        <v>266</v>
      </c>
      <c r="AE19" s="2"/>
      <c r="AF19" s="2">
        <f t="shared" si="1"/>
        <v>266</v>
      </c>
      <c r="AG19" s="2">
        <f t="shared" si="2"/>
        <v>26.6</v>
      </c>
      <c r="AH19" s="2"/>
      <c r="AI19" s="2">
        <f t="shared" si="3"/>
        <v>26.6</v>
      </c>
    </row>
    <row r="20" spans="1:35" ht="11.25" customHeight="1" x14ac:dyDescent="0.2">
      <c r="A20" s="12" t="s">
        <v>21</v>
      </c>
      <c r="B20" s="11"/>
      <c r="C20" s="10" t="s">
        <v>724</v>
      </c>
      <c r="D20" s="28">
        <v>16</v>
      </c>
      <c r="E20" s="9"/>
      <c r="F20" s="28">
        <v>28</v>
      </c>
      <c r="G20" s="9"/>
      <c r="H20" s="28">
        <v>40</v>
      </c>
      <c r="I20" s="9"/>
      <c r="J20" s="28">
        <v>34</v>
      </c>
      <c r="K20" s="9"/>
      <c r="L20" s="9" t="s">
        <v>708</v>
      </c>
      <c r="M20" s="9"/>
      <c r="N20" s="28">
        <v>35</v>
      </c>
      <c r="O20" s="9"/>
      <c r="P20" s="28">
        <v>30</v>
      </c>
      <c r="Q20" s="9"/>
      <c r="R20" s="28">
        <v>30</v>
      </c>
      <c r="S20" s="9"/>
      <c r="T20" s="28">
        <v>20</v>
      </c>
      <c r="U20" s="9"/>
      <c r="V20" s="28">
        <v>20</v>
      </c>
      <c r="W20" s="9"/>
      <c r="X20" s="9"/>
      <c r="Y20" s="9"/>
      <c r="Z20" s="28">
        <v>35</v>
      </c>
      <c r="AA20" s="9"/>
      <c r="AB20" s="28">
        <v>22</v>
      </c>
      <c r="AC20" s="8"/>
      <c r="AD20" s="2">
        <f t="shared" si="0"/>
        <v>266</v>
      </c>
      <c r="AE20" s="2"/>
      <c r="AF20" s="2">
        <f t="shared" si="1"/>
        <v>266</v>
      </c>
      <c r="AG20" s="2">
        <f t="shared" si="2"/>
        <v>29.555555555555557</v>
      </c>
      <c r="AH20" s="2"/>
      <c r="AI20" s="2">
        <f t="shared" si="3"/>
        <v>29.555555555555557</v>
      </c>
    </row>
    <row r="21" spans="1:35" ht="11.25" customHeight="1" x14ac:dyDescent="0.2">
      <c r="A21" s="12" t="s">
        <v>19</v>
      </c>
      <c r="B21" s="11"/>
      <c r="C21" s="10" t="s">
        <v>734</v>
      </c>
      <c r="D21" s="28">
        <v>27</v>
      </c>
      <c r="E21" s="9"/>
      <c r="F21" s="28">
        <v>21</v>
      </c>
      <c r="G21" s="9"/>
      <c r="H21" s="28">
        <v>20</v>
      </c>
      <c r="I21" s="9"/>
      <c r="J21" s="28">
        <v>34</v>
      </c>
      <c r="K21" s="9"/>
      <c r="L21" s="9" t="s">
        <v>708</v>
      </c>
      <c r="M21" s="9"/>
      <c r="N21" s="28">
        <v>35</v>
      </c>
      <c r="O21" s="9"/>
      <c r="P21" s="28">
        <v>30</v>
      </c>
      <c r="Q21" s="9"/>
      <c r="R21" s="28">
        <v>27</v>
      </c>
      <c r="S21" s="9"/>
      <c r="T21" s="28">
        <v>22</v>
      </c>
      <c r="U21" s="9"/>
      <c r="V21" s="28">
        <v>20</v>
      </c>
      <c r="W21" s="9"/>
      <c r="X21" s="28">
        <v>12</v>
      </c>
      <c r="Y21" s="9"/>
      <c r="Z21" s="28">
        <v>32</v>
      </c>
      <c r="AA21" s="9"/>
      <c r="AB21" s="28">
        <v>19</v>
      </c>
      <c r="AC21" s="8"/>
      <c r="AD21" s="2">
        <f t="shared" si="0"/>
        <v>251</v>
      </c>
      <c r="AE21" s="2"/>
      <c r="AF21" s="2">
        <f t="shared" si="1"/>
        <v>251</v>
      </c>
      <c r="AG21" s="2">
        <f t="shared" si="2"/>
        <v>25.1</v>
      </c>
      <c r="AH21" s="2"/>
      <c r="AI21" s="2">
        <f t="shared" si="3"/>
        <v>25.1</v>
      </c>
    </row>
    <row r="22" spans="1:35" ht="11.25" customHeight="1" x14ac:dyDescent="0.2">
      <c r="A22" s="12" t="s">
        <v>17</v>
      </c>
      <c r="B22" s="11"/>
      <c r="C22" s="10" t="s">
        <v>729</v>
      </c>
      <c r="D22" s="28">
        <v>11</v>
      </c>
      <c r="E22" s="9"/>
      <c r="F22" s="28">
        <v>30</v>
      </c>
      <c r="G22" s="9"/>
      <c r="H22" s="28">
        <v>20</v>
      </c>
      <c r="I22" s="9"/>
      <c r="J22" s="28">
        <v>33</v>
      </c>
      <c r="K22" s="9"/>
      <c r="L22" s="9" t="s">
        <v>708</v>
      </c>
      <c r="M22" s="9"/>
      <c r="N22" s="28">
        <v>35</v>
      </c>
      <c r="O22" s="9"/>
      <c r="P22" s="28">
        <v>30</v>
      </c>
      <c r="Q22" s="9"/>
      <c r="R22" s="28">
        <v>27</v>
      </c>
      <c r="S22" s="9"/>
      <c r="T22" s="28">
        <v>24</v>
      </c>
      <c r="U22" s="9"/>
      <c r="V22" s="28">
        <v>20</v>
      </c>
      <c r="W22" s="9"/>
      <c r="X22" s="28">
        <v>14</v>
      </c>
      <c r="Y22" s="9"/>
      <c r="Z22" s="28">
        <v>25</v>
      </c>
      <c r="AA22" s="9"/>
      <c r="AB22" s="28">
        <v>18</v>
      </c>
      <c r="AC22" s="8"/>
      <c r="AD22" s="2">
        <f t="shared" si="0"/>
        <v>246</v>
      </c>
      <c r="AE22" s="2"/>
      <c r="AF22" s="2">
        <f t="shared" si="1"/>
        <v>246</v>
      </c>
      <c r="AG22" s="2">
        <f t="shared" si="2"/>
        <v>24.6</v>
      </c>
      <c r="AH22" s="2"/>
      <c r="AI22" s="2">
        <f t="shared" si="3"/>
        <v>24.6</v>
      </c>
    </row>
    <row r="23" spans="1:35" ht="11.25" customHeight="1" x14ac:dyDescent="0.2">
      <c r="A23" s="12" t="s">
        <v>15</v>
      </c>
      <c r="B23" s="11"/>
      <c r="C23" s="10" t="s">
        <v>735</v>
      </c>
      <c r="D23" s="28">
        <v>10</v>
      </c>
      <c r="E23" s="9"/>
      <c r="F23" s="28">
        <v>21</v>
      </c>
      <c r="G23" s="9"/>
      <c r="H23" s="28">
        <v>30</v>
      </c>
      <c r="I23" s="9"/>
      <c r="J23" s="28">
        <v>32</v>
      </c>
      <c r="K23" s="9"/>
      <c r="L23" s="9" t="s">
        <v>708</v>
      </c>
      <c r="M23" s="9"/>
      <c r="N23" s="28">
        <v>35</v>
      </c>
      <c r="O23" s="9"/>
      <c r="P23" s="28">
        <v>30</v>
      </c>
      <c r="Q23" s="9"/>
      <c r="R23" s="28">
        <v>30</v>
      </c>
      <c r="S23" s="9"/>
      <c r="T23" s="28">
        <v>30</v>
      </c>
      <c r="U23" s="9"/>
      <c r="V23" s="28">
        <v>20</v>
      </c>
      <c r="W23" s="9"/>
      <c r="X23" s="28">
        <v>0</v>
      </c>
      <c r="Y23" s="9"/>
      <c r="Z23" s="28">
        <v>13</v>
      </c>
      <c r="AA23" s="9"/>
      <c r="AB23" s="28">
        <v>15</v>
      </c>
      <c r="AC23" s="8"/>
      <c r="AD23" s="2">
        <f t="shared" si="0"/>
        <v>235</v>
      </c>
      <c r="AE23" s="2"/>
      <c r="AF23" s="2">
        <f t="shared" si="1"/>
        <v>235</v>
      </c>
      <c r="AG23" s="2">
        <f t="shared" si="2"/>
        <v>23.5</v>
      </c>
      <c r="AH23" s="2"/>
      <c r="AI23" s="2">
        <f t="shared" si="3"/>
        <v>23.5</v>
      </c>
    </row>
    <row r="24" spans="1:35" ht="11.25" customHeight="1" x14ac:dyDescent="0.2">
      <c r="A24" s="12" t="s">
        <v>13</v>
      </c>
      <c r="B24" s="11"/>
      <c r="C24" s="10" t="s">
        <v>721</v>
      </c>
      <c r="D24" s="28">
        <v>15</v>
      </c>
      <c r="E24" s="9"/>
      <c r="F24" s="28">
        <v>18</v>
      </c>
      <c r="G24" s="9"/>
      <c r="H24" s="28">
        <v>15</v>
      </c>
      <c r="I24" s="9"/>
      <c r="J24" s="28">
        <v>22</v>
      </c>
      <c r="K24" s="9"/>
      <c r="L24" s="9" t="s">
        <v>708</v>
      </c>
      <c r="M24" s="9"/>
      <c r="N24" s="28">
        <v>35</v>
      </c>
      <c r="O24" s="9"/>
      <c r="P24" s="28">
        <v>30</v>
      </c>
      <c r="Q24" s="9"/>
      <c r="R24" s="28">
        <v>15</v>
      </c>
      <c r="S24" s="9"/>
      <c r="T24" s="28">
        <v>8</v>
      </c>
      <c r="U24" s="9"/>
      <c r="V24" s="28">
        <v>20</v>
      </c>
      <c r="W24" s="9"/>
      <c r="X24" s="28">
        <v>14</v>
      </c>
      <c r="Y24" s="9"/>
      <c r="Z24" s="28">
        <v>21</v>
      </c>
      <c r="AA24" s="9"/>
      <c r="AB24" s="28">
        <v>19</v>
      </c>
      <c r="AC24" s="26"/>
      <c r="AD24" s="2">
        <f t="shared" si="0"/>
        <v>199</v>
      </c>
      <c r="AE24" s="2"/>
      <c r="AF24" s="2">
        <f t="shared" si="1"/>
        <v>199</v>
      </c>
      <c r="AG24" s="2">
        <f t="shared" si="2"/>
        <v>19.899999999999999</v>
      </c>
      <c r="AH24" s="2"/>
      <c r="AI24" s="2">
        <f t="shared" si="3"/>
        <v>19.899999999999999</v>
      </c>
    </row>
    <row r="25" spans="1:35" ht="11.25" customHeight="1" x14ac:dyDescent="0.2">
      <c r="A25" s="12" t="s">
        <v>11</v>
      </c>
      <c r="B25" s="11"/>
      <c r="C25" s="10" t="s">
        <v>723</v>
      </c>
      <c r="D25" s="28">
        <v>19</v>
      </c>
      <c r="E25" s="9"/>
      <c r="F25" s="28">
        <v>13</v>
      </c>
      <c r="G25" s="9"/>
      <c r="H25" s="28">
        <v>10</v>
      </c>
      <c r="I25" s="9"/>
      <c r="J25" s="28">
        <v>27</v>
      </c>
      <c r="K25" s="9"/>
      <c r="L25" s="9" t="s">
        <v>708</v>
      </c>
      <c r="M25" s="9"/>
      <c r="N25" s="28">
        <v>35</v>
      </c>
      <c r="O25" s="9"/>
      <c r="P25" s="28">
        <v>30</v>
      </c>
      <c r="Q25" s="9"/>
      <c r="R25" s="28">
        <v>8</v>
      </c>
      <c r="S25" s="9"/>
      <c r="T25" s="28">
        <v>16</v>
      </c>
      <c r="U25" s="9"/>
      <c r="V25" s="28">
        <v>20</v>
      </c>
      <c r="W25" s="9"/>
      <c r="X25" s="28">
        <v>7</v>
      </c>
      <c r="Y25" s="9"/>
      <c r="Z25" s="28">
        <v>19</v>
      </c>
      <c r="AA25" s="9"/>
      <c r="AB25" s="28">
        <v>20</v>
      </c>
      <c r="AC25" s="26"/>
      <c r="AD25" s="2">
        <f t="shared" si="0"/>
        <v>192</v>
      </c>
      <c r="AE25" s="2"/>
      <c r="AF25" s="2">
        <f t="shared" si="1"/>
        <v>192</v>
      </c>
      <c r="AG25" s="2">
        <f t="shared" si="2"/>
        <v>19.2</v>
      </c>
      <c r="AH25" s="2"/>
      <c r="AI25" s="2">
        <f t="shared" si="3"/>
        <v>19.2</v>
      </c>
    </row>
    <row r="26" spans="1:35" ht="11.25" customHeight="1" x14ac:dyDescent="0.2">
      <c r="A26" s="12" t="s">
        <v>9</v>
      </c>
      <c r="B26" s="11"/>
      <c r="C26" s="10" t="s">
        <v>738</v>
      </c>
      <c r="D26" s="28">
        <v>0</v>
      </c>
      <c r="E26" s="9"/>
      <c r="F26" s="28">
        <v>10</v>
      </c>
      <c r="G26" s="9"/>
      <c r="H26" s="28">
        <v>0</v>
      </c>
      <c r="I26" s="9"/>
      <c r="J26" s="28">
        <v>30</v>
      </c>
      <c r="K26" s="9"/>
      <c r="L26" s="9" t="s">
        <v>708</v>
      </c>
      <c r="M26" s="9"/>
      <c r="N26" s="28">
        <v>35</v>
      </c>
      <c r="O26" s="9"/>
      <c r="P26" s="28">
        <v>30</v>
      </c>
      <c r="Q26" s="9"/>
      <c r="R26" s="28">
        <v>12</v>
      </c>
      <c r="S26" s="9"/>
      <c r="T26" s="28">
        <v>22</v>
      </c>
      <c r="U26" s="9"/>
      <c r="V26" s="28">
        <v>20</v>
      </c>
      <c r="W26" s="9"/>
      <c r="X26" s="28">
        <v>10</v>
      </c>
      <c r="Y26" s="9"/>
      <c r="Z26" s="28">
        <v>14</v>
      </c>
      <c r="AA26" s="9"/>
      <c r="AB26" s="28">
        <v>15</v>
      </c>
      <c r="AC26" s="26"/>
      <c r="AD26" s="2">
        <f t="shared" si="0"/>
        <v>188</v>
      </c>
      <c r="AE26" s="2"/>
      <c r="AF26" s="2">
        <f t="shared" si="1"/>
        <v>188</v>
      </c>
      <c r="AG26" s="2">
        <f t="shared" si="2"/>
        <v>18.8</v>
      </c>
      <c r="AH26" s="2"/>
      <c r="AI26" s="2">
        <f t="shared" si="3"/>
        <v>18.8</v>
      </c>
    </row>
    <row r="27" spans="1:35" ht="11.25" customHeight="1" x14ac:dyDescent="0.2">
      <c r="A27" s="12" t="s">
        <v>7</v>
      </c>
      <c r="B27" s="11"/>
      <c r="C27" s="10" t="s">
        <v>720</v>
      </c>
      <c r="D27" s="28">
        <v>14</v>
      </c>
      <c r="E27" s="9"/>
      <c r="F27" s="28">
        <v>14</v>
      </c>
      <c r="G27" s="9"/>
      <c r="H27" s="28">
        <v>15</v>
      </c>
      <c r="I27" s="9"/>
      <c r="J27" s="28">
        <v>31</v>
      </c>
      <c r="K27" s="9"/>
      <c r="L27" s="9" t="s">
        <v>708</v>
      </c>
      <c r="M27" s="9"/>
      <c r="N27" s="28">
        <v>35</v>
      </c>
      <c r="O27" s="9"/>
      <c r="P27" s="28">
        <v>30</v>
      </c>
      <c r="Q27" s="9"/>
      <c r="R27" s="28">
        <v>15</v>
      </c>
      <c r="S27" s="9"/>
      <c r="T27" s="28">
        <v>0</v>
      </c>
      <c r="U27" s="9"/>
      <c r="V27" s="28">
        <v>20</v>
      </c>
      <c r="W27" s="9"/>
      <c r="X27" s="28">
        <v>18</v>
      </c>
      <c r="Y27" s="9"/>
      <c r="Z27" s="28">
        <v>9</v>
      </c>
      <c r="AA27" s="9"/>
      <c r="AB27" s="28">
        <v>10</v>
      </c>
      <c r="AC27" s="26"/>
      <c r="AD27" s="2">
        <f t="shared" si="0"/>
        <v>183</v>
      </c>
      <c r="AE27" s="2"/>
      <c r="AF27" s="2">
        <f t="shared" si="1"/>
        <v>183</v>
      </c>
      <c r="AG27" s="2">
        <f t="shared" si="2"/>
        <v>18.3</v>
      </c>
      <c r="AH27" s="2"/>
      <c r="AI27" s="2">
        <f t="shared" si="3"/>
        <v>18.3</v>
      </c>
    </row>
    <row r="28" spans="1:35" ht="11.25" customHeight="1" x14ac:dyDescent="0.2">
      <c r="A28" s="12" t="s">
        <v>5</v>
      </c>
      <c r="B28" s="11"/>
      <c r="C28" s="10" t="s">
        <v>710</v>
      </c>
      <c r="D28" s="28">
        <v>21</v>
      </c>
      <c r="E28" s="9"/>
      <c r="F28" s="28">
        <v>18</v>
      </c>
      <c r="G28" s="9"/>
      <c r="H28" s="28">
        <v>15</v>
      </c>
      <c r="I28" s="9"/>
      <c r="J28" s="28">
        <v>20</v>
      </c>
      <c r="K28" s="9"/>
      <c r="L28" s="9" t="s">
        <v>708</v>
      </c>
      <c r="M28" s="9"/>
      <c r="N28" s="28">
        <v>35</v>
      </c>
      <c r="O28" s="9"/>
      <c r="P28" s="28">
        <v>30</v>
      </c>
      <c r="Q28" s="9"/>
      <c r="R28" s="28">
        <v>12</v>
      </c>
      <c r="S28" s="9"/>
      <c r="T28" s="28">
        <v>20</v>
      </c>
      <c r="U28" s="9"/>
      <c r="V28" s="28">
        <v>20</v>
      </c>
      <c r="W28" s="9"/>
      <c r="X28" s="28">
        <v>0</v>
      </c>
      <c r="Y28" s="9"/>
      <c r="Z28" s="28">
        <v>11</v>
      </c>
      <c r="AA28" s="9"/>
      <c r="AB28" s="28">
        <v>19</v>
      </c>
      <c r="AC28" s="26"/>
      <c r="AD28" s="2">
        <f t="shared" si="0"/>
        <v>182</v>
      </c>
      <c r="AE28" s="2"/>
      <c r="AF28" s="2">
        <f t="shared" si="1"/>
        <v>182</v>
      </c>
      <c r="AG28" s="2">
        <f t="shared" si="2"/>
        <v>18.2</v>
      </c>
      <c r="AH28" s="2"/>
      <c r="AI28" s="2">
        <f t="shared" si="3"/>
        <v>18.2</v>
      </c>
    </row>
    <row r="29" spans="1:35" ht="11.25" customHeight="1" x14ac:dyDescent="0.2">
      <c r="A29" s="12" t="s">
        <v>3</v>
      </c>
      <c r="B29" s="11"/>
      <c r="C29" s="10" t="s">
        <v>711</v>
      </c>
      <c r="D29" s="28">
        <v>16</v>
      </c>
      <c r="E29" s="9"/>
      <c r="F29" s="28">
        <v>9</v>
      </c>
      <c r="G29" s="9"/>
      <c r="H29" s="28">
        <v>15</v>
      </c>
      <c r="I29" s="9"/>
      <c r="J29" s="28">
        <v>29</v>
      </c>
      <c r="K29" s="9"/>
      <c r="L29" s="9" t="s">
        <v>708</v>
      </c>
      <c r="M29" s="9"/>
      <c r="N29" s="28">
        <v>35</v>
      </c>
      <c r="O29" s="9"/>
      <c r="P29" s="28">
        <v>30</v>
      </c>
      <c r="Q29" s="9"/>
      <c r="R29" s="28">
        <v>6</v>
      </c>
      <c r="S29" s="9"/>
      <c r="T29" s="28">
        <v>0</v>
      </c>
      <c r="U29" s="9"/>
      <c r="V29" s="28">
        <v>20</v>
      </c>
      <c r="W29" s="9"/>
      <c r="X29" s="28">
        <v>2</v>
      </c>
      <c r="Y29" s="9"/>
      <c r="Z29" s="28">
        <v>19</v>
      </c>
      <c r="AA29" s="9"/>
      <c r="AB29" s="28">
        <v>15</v>
      </c>
      <c r="AC29" s="26"/>
      <c r="AD29" s="2">
        <f t="shared" si="0"/>
        <v>171</v>
      </c>
      <c r="AE29" s="2"/>
      <c r="AF29" s="2">
        <f t="shared" si="1"/>
        <v>171</v>
      </c>
      <c r="AG29" s="2">
        <f t="shared" si="2"/>
        <v>17.100000000000001</v>
      </c>
      <c r="AH29" s="2"/>
      <c r="AI29" s="2">
        <f t="shared" si="3"/>
        <v>17.100000000000001</v>
      </c>
    </row>
    <row r="30" spans="1:35" ht="11.25" customHeight="1" x14ac:dyDescent="0.2">
      <c r="A30" s="12" t="s">
        <v>1</v>
      </c>
      <c r="B30" s="11"/>
      <c r="C30" s="10" t="s">
        <v>714</v>
      </c>
      <c r="D30" s="28">
        <v>12</v>
      </c>
      <c r="E30" s="9"/>
      <c r="F30" s="28">
        <v>14</v>
      </c>
      <c r="G30" s="9"/>
      <c r="H30" s="28">
        <v>0</v>
      </c>
      <c r="I30" s="9"/>
      <c r="J30" s="28">
        <v>21</v>
      </c>
      <c r="K30" s="9"/>
      <c r="L30" s="9" t="s">
        <v>708</v>
      </c>
      <c r="M30" s="9"/>
      <c r="N30" s="28">
        <v>35</v>
      </c>
      <c r="O30" s="9"/>
      <c r="P30" s="28">
        <v>30</v>
      </c>
      <c r="Q30" s="9"/>
      <c r="R30" s="28">
        <v>10</v>
      </c>
      <c r="S30" s="9"/>
      <c r="T30" s="28">
        <v>26</v>
      </c>
      <c r="U30" s="9"/>
      <c r="V30" s="28">
        <v>20</v>
      </c>
      <c r="W30" s="9"/>
      <c r="X30" s="28">
        <v>0</v>
      </c>
      <c r="Y30" s="9"/>
      <c r="Z30" s="28">
        <v>13</v>
      </c>
      <c r="AA30" s="9"/>
      <c r="AB30" s="28">
        <v>15</v>
      </c>
      <c r="AC30" s="26"/>
      <c r="AD30" s="2">
        <f t="shared" si="0"/>
        <v>170</v>
      </c>
      <c r="AE30" s="2"/>
      <c r="AF30" s="2">
        <f t="shared" si="1"/>
        <v>170</v>
      </c>
      <c r="AG30" s="2">
        <f t="shared" si="2"/>
        <v>17</v>
      </c>
      <c r="AH30" s="2"/>
      <c r="AI30" s="2">
        <f t="shared" si="3"/>
        <v>17</v>
      </c>
    </row>
    <row r="31" spans="1:35" ht="11.25" customHeight="1" x14ac:dyDescent="0.2">
      <c r="A31" s="12" t="s">
        <v>73</v>
      </c>
      <c r="B31" s="11"/>
      <c r="C31" s="10" t="s">
        <v>737</v>
      </c>
      <c r="D31" s="28">
        <v>0</v>
      </c>
      <c r="E31" s="9"/>
      <c r="F31" s="28">
        <v>12</v>
      </c>
      <c r="G31" s="9"/>
      <c r="H31" s="28">
        <v>5</v>
      </c>
      <c r="I31" s="9"/>
      <c r="J31" s="28">
        <v>15</v>
      </c>
      <c r="K31" s="9"/>
      <c r="L31" s="9" t="s">
        <v>708</v>
      </c>
      <c r="M31" s="9"/>
      <c r="N31" s="28">
        <v>35</v>
      </c>
      <c r="O31" s="9"/>
      <c r="P31" s="28">
        <v>30</v>
      </c>
      <c r="Q31" s="9"/>
      <c r="R31" s="28">
        <v>8</v>
      </c>
      <c r="S31" s="9"/>
      <c r="T31" s="28">
        <v>20</v>
      </c>
      <c r="U31" s="9"/>
      <c r="V31" s="28">
        <v>20</v>
      </c>
      <c r="W31" s="9"/>
      <c r="X31" s="28">
        <v>0</v>
      </c>
      <c r="Y31" s="9"/>
      <c r="Z31" s="28">
        <v>15</v>
      </c>
      <c r="AA31" s="9"/>
      <c r="AB31" s="28">
        <v>19</v>
      </c>
      <c r="AC31" s="26"/>
      <c r="AD31" s="2">
        <f t="shared" si="0"/>
        <v>167</v>
      </c>
      <c r="AE31" s="2"/>
      <c r="AF31" s="2">
        <f t="shared" si="1"/>
        <v>167</v>
      </c>
      <c r="AG31" s="2">
        <f t="shared" si="2"/>
        <v>16.7</v>
      </c>
      <c r="AH31" s="2"/>
      <c r="AI31" s="2">
        <f t="shared" si="3"/>
        <v>16.7</v>
      </c>
    </row>
    <row r="32" spans="1:35" ht="11.25" customHeight="1" x14ac:dyDescent="0.2">
      <c r="A32" s="12" t="s">
        <v>87</v>
      </c>
      <c r="B32" s="11"/>
      <c r="C32" s="10" t="s">
        <v>732</v>
      </c>
      <c r="D32" s="28">
        <v>9</v>
      </c>
      <c r="E32" s="9"/>
      <c r="F32" s="28">
        <v>6</v>
      </c>
      <c r="G32" s="9"/>
      <c r="H32" s="28">
        <v>25</v>
      </c>
      <c r="I32" s="9"/>
      <c r="J32" s="28">
        <v>11</v>
      </c>
      <c r="K32" s="9"/>
      <c r="L32" s="9" t="s">
        <v>708</v>
      </c>
      <c r="M32" s="9"/>
      <c r="N32" s="28">
        <v>35</v>
      </c>
      <c r="O32" s="9"/>
      <c r="P32" s="28">
        <v>30</v>
      </c>
      <c r="Q32" s="9"/>
      <c r="R32" s="28">
        <v>2</v>
      </c>
      <c r="S32" s="9"/>
      <c r="T32" s="28">
        <v>20</v>
      </c>
      <c r="U32" s="9"/>
      <c r="V32" s="28">
        <v>20</v>
      </c>
      <c r="W32" s="9"/>
      <c r="X32" s="28">
        <v>4</v>
      </c>
      <c r="Y32" s="9"/>
      <c r="Z32" s="28">
        <v>3</v>
      </c>
      <c r="AA32" s="9"/>
      <c r="AB32" s="28">
        <v>15</v>
      </c>
      <c r="AC32" s="26"/>
      <c r="AD32" s="2">
        <f t="shared" si="0"/>
        <v>165</v>
      </c>
      <c r="AE32" s="2"/>
      <c r="AF32" s="2">
        <f t="shared" si="1"/>
        <v>165</v>
      </c>
      <c r="AG32" s="2">
        <f t="shared" si="2"/>
        <v>16.5</v>
      </c>
      <c r="AH32" s="2"/>
      <c r="AI32" s="2">
        <f t="shared" si="3"/>
        <v>16.5</v>
      </c>
    </row>
    <row r="33" spans="1:35" ht="11.25" customHeight="1" x14ac:dyDescent="0.2">
      <c r="A33" s="12" t="s">
        <v>85</v>
      </c>
      <c r="B33" s="11"/>
      <c r="C33" s="10" t="s">
        <v>739</v>
      </c>
      <c r="D33" s="28">
        <v>0</v>
      </c>
      <c r="E33" s="9"/>
      <c r="F33" s="28">
        <v>14</v>
      </c>
      <c r="G33" s="9"/>
      <c r="H33" s="28">
        <v>0</v>
      </c>
      <c r="I33" s="9"/>
      <c r="J33" s="28">
        <v>20</v>
      </c>
      <c r="K33" s="9"/>
      <c r="L33" s="9" t="s">
        <v>708</v>
      </c>
      <c r="M33" s="9"/>
      <c r="N33" s="28">
        <v>35</v>
      </c>
      <c r="O33" s="9"/>
      <c r="P33" s="28">
        <v>30</v>
      </c>
      <c r="Q33" s="9"/>
      <c r="R33" s="28">
        <v>8</v>
      </c>
      <c r="S33" s="9"/>
      <c r="T33" s="28">
        <v>20</v>
      </c>
      <c r="U33" s="9"/>
      <c r="V33" s="28">
        <v>20</v>
      </c>
      <c r="W33" s="9"/>
      <c r="X33" s="28">
        <v>0</v>
      </c>
      <c r="Y33" s="9"/>
      <c r="Z33" s="28">
        <v>16</v>
      </c>
      <c r="AA33" s="9"/>
      <c r="AB33" s="28">
        <v>15</v>
      </c>
      <c r="AC33" s="26"/>
      <c r="AD33" s="2">
        <f t="shared" si="0"/>
        <v>164</v>
      </c>
      <c r="AE33" s="2"/>
      <c r="AF33" s="2">
        <f t="shared" si="1"/>
        <v>164</v>
      </c>
      <c r="AG33" s="2">
        <f t="shared" si="2"/>
        <v>16.399999999999999</v>
      </c>
      <c r="AH33" s="2"/>
      <c r="AI33" s="2">
        <f t="shared" si="3"/>
        <v>16.399999999999999</v>
      </c>
    </row>
    <row r="34" spans="1:35" ht="11.25" customHeight="1" x14ac:dyDescent="0.2">
      <c r="A34" s="12" t="s">
        <v>83</v>
      </c>
      <c r="B34" s="11"/>
      <c r="C34" s="10" t="s">
        <v>726</v>
      </c>
      <c r="D34" s="28">
        <v>9</v>
      </c>
      <c r="E34" s="9"/>
      <c r="F34" s="28">
        <v>5</v>
      </c>
      <c r="G34" s="9"/>
      <c r="H34" s="28">
        <v>10</v>
      </c>
      <c r="I34" s="9"/>
      <c r="J34" s="28">
        <v>8</v>
      </c>
      <c r="K34" s="9"/>
      <c r="L34" s="9" t="s">
        <v>708</v>
      </c>
      <c r="M34" s="9"/>
      <c r="N34" s="28">
        <v>35</v>
      </c>
      <c r="O34" s="9"/>
      <c r="P34" s="28">
        <v>30</v>
      </c>
      <c r="Q34" s="9"/>
      <c r="R34" s="28">
        <v>4</v>
      </c>
      <c r="S34" s="9"/>
      <c r="T34" s="28">
        <v>20</v>
      </c>
      <c r="U34" s="9"/>
      <c r="V34" s="28">
        <v>20</v>
      </c>
      <c r="W34" s="9"/>
      <c r="X34" s="28">
        <v>6</v>
      </c>
      <c r="Y34" s="9"/>
      <c r="Z34" s="28">
        <v>6</v>
      </c>
      <c r="AA34" s="9"/>
      <c r="AB34" s="28">
        <v>15</v>
      </c>
      <c r="AC34" s="26"/>
      <c r="AD34" s="2">
        <f t="shared" si="0"/>
        <v>154</v>
      </c>
      <c r="AE34" s="2"/>
      <c r="AF34" s="2">
        <f t="shared" si="1"/>
        <v>154</v>
      </c>
      <c r="AG34" s="2">
        <f t="shared" si="2"/>
        <v>15.4</v>
      </c>
      <c r="AH34" s="2"/>
      <c r="AI34" s="2">
        <f t="shared" si="3"/>
        <v>15.4</v>
      </c>
    </row>
    <row r="35" spans="1:35" ht="11.25" customHeight="1" x14ac:dyDescent="0.2">
      <c r="A35" s="12" t="s">
        <v>80</v>
      </c>
      <c r="B35" s="11"/>
      <c r="C35" s="10" t="s">
        <v>728</v>
      </c>
      <c r="D35" s="28">
        <v>10</v>
      </c>
      <c r="E35" s="9"/>
      <c r="F35" s="28">
        <v>9</v>
      </c>
      <c r="G35" s="9"/>
      <c r="H35" s="28">
        <v>20</v>
      </c>
      <c r="I35" s="9"/>
      <c r="J35" s="28">
        <v>16</v>
      </c>
      <c r="K35" s="9"/>
      <c r="L35" s="9" t="s">
        <v>708</v>
      </c>
      <c r="M35" s="9"/>
      <c r="N35" s="28">
        <v>35</v>
      </c>
      <c r="O35" s="9"/>
      <c r="P35" s="28">
        <v>30</v>
      </c>
      <c r="Q35" s="9"/>
      <c r="R35" s="28">
        <v>2</v>
      </c>
      <c r="S35" s="9"/>
      <c r="T35" s="28">
        <v>6</v>
      </c>
      <c r="U35" s="9"/>
      <c r="V35" s="28">
        <v>20</v>
      </c>
      <c r="W35" s="9"/>
      <c r="X35" s="9"/>
      <c r="Y35" s="9"/>
      <c r="Z35" s="28">
        <v>11</v>
      </c>
      <c r="AA35" s="9"/>
      <c r="AB35" s="28">
        <v>9</v>
      </c>
      <c r="AC35" s="26"/>
      <c r="AD35" s="2">
        <f t="shared" si="0"/>
        <v>149</v>
      </c>
      <c r="AE35" s="2"/>
      <c r="AF35" s="2">
        <f t="shared" si="1"/>
        <v>149</v>
      </c>
      <c r="AG35" s="2">
        <f t="shared" si="2"/>
        <v>16.555555555555557</v>
      </c>
      <c r="AH35" s="2"/>
      <c r="AI35" s="2">
        <f t="shared" si="3"/>
        <v>16.555555555555557</v>
      </c>
    </row>
    <row r="36" spans="1:35" ht="11.25" customHeight="1" x14ac:dyDescent="0.2">
      <c r="A36" s="12" t="s">
        <v>76</v>
      </c>
      <c r="B36" s="11"/>
      <c r="C36" s="10" t="s">
        <v>736</v>
      </c>
      <c r="D36" s="28">
        <v>0</v>
      </c>
      <c r="E36" s="9"/>
      <c r="F36" s="28">
        <v>7</v>
      </c>
      <c r="G36" s="9"/>
      <c r="H36" s="28">
        <v>10</v>
      </c>
      <c r="I36" s="9"/>
      <c r="J36" s="28">
        <v>19</v>
      </c>
      <c r="K36" s="9"/>
      <c r="L36" s="28">
        <v>0</v>
      </c>
      <c r="M36" s="9"/>
      <c r="N36" s="28">
        <v>35</v>
      </c>
      <c r="O36" s="9"/>
      <c r="P36" s="28">
        <v>30</v>
      </c>
      <c r="Q36" s="9"/>
      <c r="R36" s="28">
        <v>11</v>
      </c>
      <c r="S36" s="9"/>
      <c r="T36" s="28">
        <v>6</v>
      </c>
      <c r="U36" s="9"/>
      <c r="V36" s="28">
        <v>20</v>
      </c>
      <c r="W36" s="9"/>
      <c r="X36" s="28">
        <v>2</v>
      </c>
      <c r="Y36" s="9"/>
      <c r="Z36" s="28">
        <v>0</v>
      </c>
      <c r="AA36" s="9"/>
      <c r="AB36" s="28">
        <v>10</v>
      </c>
      <c r="AC36" s="26"/>
      <c r="AD36" s="2">
        <f t="shared" si="0"/>
        <v>143</v>
      </c>
      <c r="AE36" s="2"/>
      <c r="AF36" s="2">
        <f t="shared" si="1"/>
        <v>143</v>
      </c>
      <c r="AG36" s="2">
        <f t="shared" si="2"/>
        <v>13</v>
      </c>
      <c r="AH36" s="2"/>
      <c r="AI36" s="2">
        <f t="shared" si="3"/>
        <v>13</v>
      </c>
    </row>
    <row r="37" spans="1:35" ht="11.25" customHeight="1" x14ac:dyDescent="0.2">
      <c r="A37" s="12" t="s">
        <v>40</v>
      </c>
      <c r="B37" s="11"/>
      <c r="C37" s="10" t="s">
        <v>722</v>
      </c>
      <c r="D37" s="28">
        <v>21</v>
      </c>
      <c r="E37" s="9"/>
      <c r="F37" s="28">
        <v>10</v>
      </c>
      <c r="G37" s="9"/>
      <c r="H37" s="28">
        <v>0</v>
      </c>
      <c r="I37" s="9"/>
      <c r="J37" s="28">
        <v>27</v>
      </c>
      <c r="K37" s="9"/>
      <c r="L37" s="9" t="s">
        <v>708</v>
      </c>
      <c r="M37" s="9"/>
      <c r="N37" s="28">
        <v>35</v>
      </c>
      <c r="O37" s="9"/>
      <c r="P37" s="28">
        <v>30</v>
      </c>
      <c r="Q37" s="9"/>
      <c r="R37" s="28">
        <v>4</v>
      </c>
      <c r="S37" s="9"/>
      <c r="T37" s="28">
        <v>1</v>
      </c>
      <c r="U37" s="9"/>
      <c r="V37" s="28">
        <v>20</v>
      </c>
      <c r="W37" s="9"/>
      <c r="X37" s="28">
        <v>0</v>
      </c>
      <c r="Y37" s="9"/>
      <c r="Z37" s="28">
        <v>6</v>
      </c>
      <c r="AA37" s="9"/>
      <c r="AB37" s="28">
        <v>10</v>
      </c>
      <c r="AC37" s="26"/>
      <c r="AD37" s="2">
        <f t="shared" si="0"/>
        <v>133</v>
      </c>
      <c r="AE37" s="2"/>
      <c r="AF37" s="2">
        <f t="shared" si="1"/>
        <v>133</v>
      </c>
      <c r="AG37" s="2">
        <f t="shared" si="2"/>
        <v>13.3</v>
      </c>
      <c r="AH37" s="2"/>
      <c r="AI37" s="2">
        <f t="shared" si="3"/>
        <v>13.3</v>
      </c>
    </row>
    <row r="38" spans="1:35" ht="11.25" customHeight="1" x14ac:dyDescent="0.2">
      <c r="A38" s="12" t="s">
        <v>41</v>
      </c>
      <c r="B38" s="11"/>
      <c r="C38" s="10" t="s">
        <v>730</v>
      </c>
      <c r="D38" s="28">
        <v>9</v>
      </c>
      <c r="E38" s="9"/>
      <c r="F38" s="28">
        <v>2</v>
      </c>
      <c r="G38" s="9"/>
      <c r="H38" s="28">
        <v>20</v>
      </c>
      <c r="I38" s="9"/>
      <c r="J38" s="28">
        <v>8</v>
      </c>
      <c r="K38" s="9"/>
      <c r="L38" s="9" t="s">
        <v>708</v>
      </c>
      <c r="M38" s="9"/>
      <c r="N38" s="28">
        <v>35</v>
      </c>
      <c r="O38" s="9"/>
      <c r="P38" s="28">
        <v>30</v>
      </c>
      <c r="Q38" s="9"/>
      <c r="R38" s="28">
        <v>2</v>
      </c>
      <c r="S38" s="9"/>
      <c r="T38" s="28">
        <v>8</v>
      </c>
      <c r="U38" s="9"/>
      <c r="V38" s="28">
        <v>20</v>
      </c>
      <c r="W38" s="9"/>
      <c r="X38" s="28">
        <v>0</v>
      </c>
      <c r="Y38" s="9"/>
      <c r="Z38" s="28">
        <v>2</v>
      </c>
      <c r="AA38" s="9"/>
      <c r="AB38" s="28">
        <v>5</v>
      </c>
      <c r="AC38" s="26"/>
      <c r="AD38" s="2">
        <f t="shared" si="0"/>
        <v>130</v>
      </c>
      <c r="AE38" s="2"/>
      <c r="AF38" s="2">
        <f t="shared" si="1"/>
        <v>130</v>
      </c>
      <c r="AG38" s="2">
        <f t="shared" si="2"/>
        <v>13</v>
      </c>
      <c r="AH38" s="2"/>
      <c r="AI38" s="2">
        <f t="shared" si="3"/>
        <v>13</v>
      </c>
    </row>
    <row r="39" spans="1:35" ht="11.25" customHeight="1" x14ac:dyDescent="0.2">
      <c r="A39" s="12" t="s">
        <v>75</v>
      </c>
      <c r="B39" s="11"/>
      <c r="C39" s="10" t="s">
        <v>719</v>
      </c>
      <c r="D39" s="28">
        <v>18</v>
      </c>
      <c r="E39" s="9"/>
      <c r="F39" s="28">
        <v>10</v>
      </c>
      <c r="G39" s="9"/>
      <c r="H39" s="28">
        <v>0</v>
      </c>
      <c r="I39" s="9"/>
      <c r="J39" s="28">
        <v>11</v>
      </c>
      <c r="K39" s="9"/>
      <c r="L39" s="9" t="s">
        <v>708</v>
      </c>
      <c r="M39" s="9"/>
      <c r="N39" s="28">
        <v>35</v>
      </c>
      <c r="O39" s="9"/>
      <c r="P39" s="28">
        <v>30</v>
      </c>
      <c r="Q39" s="9"/>
      <c r="R39" s="28">
        <v>8</v>
      </c>
      <c r="S39" s="9"/>
      <c r="T39" s="28">
        <v>8</v>
      </c>
      <c r="U39" s="9"/>
      <c r="V39" s="28">
        <v>20</v>
      </c>
      <c r="W39" s="9"/>
      <c r="X39" s="28">
        <v>0</v>
      </c>
      <c r="Y39" s="9"/>
      <c r="Z39" s="28">
        <v>4</v>
      </c>
      <c r="AA39" s="9"/>
      <c r="AB39" s="28">
        <v>10</v>
      </c>
      <c r="AC39" s="26"/>
      <c r="AD39" s="2">
        <f t="shared" si="0"/>
        <v>126</v>
      </c>
      <c r="AE39" s="2"/>
      <c r="AF39" s="2">
        <f t="shared" si="1"/>
        <v>126</v>
      </c>
      <c r="AG39" s="2">
        <f t="shared" si="2"/>
        <v>12.6</v>
      </c>
      <c r="AH39" s="2"/>
      <c r="AI39" s="2">
        <f t="shared" si="3"/>
        <v>12.6</v>
      </c>
    </row>
    <row r="40" spans="1:35" ht="11.25" customHeight="1" thickBot="1" x14ac:dyDescent="0.25">
      <c r="A40" s="7" t="s">
        <v>42</v>
      </c>
      <c r="B40" s="6"/>
      <c r="C40" s="5" t="s">
        <v>718</v>
      </c>
      <c r="D40" s="29">
        <v>11</v>
      </c>
      <c r="E40" s="4"/>
      <c r="F40" s="29">
        <v>31</v>
      </c>
      <c r="G40" s="4"/>
      <c r="H40" s="29">
        <v>0</v>
      </c>
      <c r="I40" s="4"/>
      <c r="J40" s="29">
        <v>14</v>
      </c>
      <c r="K40" s="4"/>
      <c r="L40" s="9" t="s">
        <v>708</v>
      </c>
      <c r="M40" s="4"/>
      <c r="N40" s="29">
        <v>35</v>
      </c>
      <c r="O40" s="4"/>
      <c r="P40" s="29">
        <v>30</v>
      </c>
      <c r="Q40" s="4"/>
      <c r="R40" s="29">
        <v>6</v>
      </c>
      <c r="S40" s="4"/>
      <c r="T40" s="29">
        <v>0</v>
      </c>
      <c r="U40" s="4"/>
      <c r="V40" s="29">
        <v>20</v>
      </c>
      <c r="W40" s="4"/>
      <c r="X40" s="29">
        <v>0</v>
      </c>
      <c r="Y40" s="4"/>
      <c r="Z40" s="29">
        <v>11</v>
      </c>
      <c r="AA40" s="4"/>
      <c r="AB40" s="29">
        <v>4</v>
      </c>
      <c r="AC40" s="27"/>
      <c r="AD40" s="2">
        <f t="shared" si="0"/>
        <v>120</v>
      </c>
      <c r="AE40" s="2"/>
      <c r="AF40" s="2">
        <f t="shared" si="1"/>
        <v>120</v>
      </c>
      <c r="AG40" s="2">
        <f t="shared" si="2"/>
        <v>12</v>
      </c>
      <c r="AH40" s="2"/>
      <c r="AI40" s="2">
        <f t="shared" si="3"/>
        <v>12</v>
      </c>
    </row>
  </sheetData>
  <sortState xmlns:xlrd2="http://schemas.microsoft.com/office/spreadsheetml/2017/richdata2" ref="B12:AI40">
    <sortCondition descending="1" ref="AD12:AD40"/>
  </sortState>
  <mergeCells count="39">
    <mergeCell ref="AD7:AE7"/>
    <mergeCell ref="AG7:AH7"/>
    <mergeCell ref="B3:T3"/>
    <mergeCell ref="B4:C4"/>
    <mergeCell ref="D4:G4"/>
    <mergeCell ref="H4:T4"/>
    <mergeCell ref="B5:C5"/>
    <mergeCell ref="H5:T5"/>
    <mergeCell ref="H7:I7"/>
    <mergeCell ref="J7:K7"/>
    <mergeCell ref="L7:M7"/>
    <mergeCell ref="N7:O7"/>
    <mergeCell ref="P7:Q7"/>
    <mergeCell ref="R7:S7"/>
    <mergeCell ref="T7:U7"/>
    <mergeCell ref="V7:W7"/>
    <mergeCell ref="A7:A11"/>
    <mergeCell ref="B7:B8"/>
    <mergeCell ref="C7:C8"/>
    <mergeCell ref="D7:E7"/>
    <mergeCell ref="F7:G7"/>
    <mergeCell ref="B10:C10"/>
    <mergeCell ref="B11:C11"/>
    <mergeCell ref="X7:Y7"/>
    <mergeCell ref="Z7:AA7"/>
    <mergeCell ref="AB7:AC7"/>
    <mergeCell ref="D8:E8"/>
    <mergeCell ref="F8:G8"/>
    <mergeCell ref="H8:I8"/>
    <mergeCell ref="J8:K8"/>
    <mergeCell ref="L8:M8"/>
    <mergeCell ref="N8:O8"/>
    <mergeCell ref="AB8:AC8"/>
    <mergeCell ref="P8:Q8"/>
    <mergeCell ref="R8:S8"/>
    <mergeCell ref="T8:U8"/>
    <mergeCell ref="V8:W8"/>
    <mergeCell ref="X8:Y8"/>
    <mergeCell ref="Z8:AA8"/>
  </mergeCells>
  <pageMargins left="0.39370078740157477" right="0.39370078740157477" top="0.39370078740157477" bottom="0.39370078740157477" header="0" footer="0"/>
  <pageSetup paperSize="9" scale="0" fitToHeight="0" pageOrder="overThenDown" orientation="landscape" horizontalDpi="0" verticalDpi="0" copies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6FD80-BAC0-4EC9-ACDC-814B6BE54822}">
  <sheetPr>
    <outlinePr summaryBelow="0" summaryRight="0"/>
    <pageSetUpPr autoPageBreaks="0" fitToPage="1"/>
  </sheetPr>
  <dimension ref="A1:AC23"/>
  <sheetViews>
    <sheetView topLeftCell="A2" workbookViewId="0">
      <selection activeCell="B12" sqref="B12:B23"/>
    </sheetView>
  </sheetViews>
  <sheetFormatPr defaultColWidth="9.109375" defaultRowHeight="10.199999999999999" x14ac:dyDescent="0.2"/>
  <cols>
    <col min="1" max="1" width="5" style="1" customWidth="1"/>
    <col min="2" max="2" width="17" style="1" customWidth="1"/>
    <col min="3" max="3" width="10" style="1" customWidth="1"/>
    <col min="4" max="4" width="8.33203125" style="1" customWidth="1"/>
    <col min="5" max="5" width="8" style="1" customWidth="1"/>
    <col min="6" max="23" width="4" style="1" customWidth="1"/>
    <col min="24" max="252" width="9.109375" style="1" customWidth="1"/>
    <col min="253" max="16384" width="9.109375" style="1"/>
  </cols>
  <sheetData>
    <row r="1" spans="1:29" ht="11.25" customHeight="1" x14ac:dyDescent="0.2">
      <c r="B1" s="25" t="s">
        <v>70</v>
      </c>
    </row>
    <row r="2" spans="1:29" ht="11.25" customHeight="1" x14ac:dyDescent="0.2"/>
    <row r="3" spans="1:29" ht="11.25" customHeight="1" x14ac:dyDescent="0.2">
      <c r="B3" s="48" t="s">
        <v>958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29" ht="11.25" customHeight="1" x14ac:dyDescent="0.2">
      <c r="B4" s="48" t="s">
        <v>803</v>
      </c>
      <c r="C4" s="48"/>
      <c r="D4" s="48" t="s">
        <v>706</v>
      </c>
      <c r="E4" s="48"/>
      <c r="F4" s="48" t="s">
        <v>822</v>
      </c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29" ht="21.75" customHeight="1" x14ac:dyDescent="0.2">
      <c r="B5" s="48" t="s">
        <v>66</v>
      </c>
      <c r="C5" s="48"/>
      <c r="F5" s="48" t="s">
        <v>823</v>
      </c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</row>
    <row r="6" spans="1:29" ht="11.25" customHeight="1" thickBot="1" x14ac:dyDescent="0.25"/>
    <row r="7" spans="1:29" ht="99.9" customHeight="1" thickBot="1" x14ac:dyDescent="0.25">
      <c r="A7" s="39" t="s">
        <v>64</v>
      </c>
      <c r="B7" s="42" t="s">
        <v>63</v>
      </c>
      <c r="C7" s="42" t="s">
        <v>62</v>
      </c>
      <c r="D7" s="36" t="s">
        <v>705</v>
      </c>
      <c r="E7" s="36"/>
      <c r="F7" s="36" t="s">
        <v>802</v>
      </c>
      <c r="G7" s="36"/>
      <c r="H7" s="36" t="s">
        <v>701</v>
      </c>
      <c r="I7" s="36"/>
      <c r="J7" s="36" t="s">
        <v>801</v>
      </c>
      <c r="K7" s="36"/>
      <c r="L7" s="36" t="s">
        <v>800</v>
      </c>
      <c r="M7" s="36"/>
      <c r="N7" s="36" t="s">
        <v>799</v>
      </c>
      <c r="O7" s="36"/>
      <c r="P7" s="36" t="s">
        <v>798</v>
      </c>
      <c r="Q7" s="36"/>
      <c r="R7" s="36" t="s">
        <v>797</v>
      </c>
      <c r="S7" s="36"/>
      <c r="T7" s="36" t="s">
        <v>796</v>
      </c>
      <c r="U7" s="36"/>
      <c r="V7" s="49" t="s">
        <v>119</v>
      </c>
      <c r="W7" s="49"/>
      <c r="X7" s="45" t="s">
        <v>56</v>
      </c>
      <c r="Y7" s="46"/>
      <c r="Z7" s="24" t="s">
        <v>54</v>
      </c>
      <c r="AA7" s="47" t="s">
        <v>55</v>
      </c>
      <c r="AB7" s="46"/>
      <c r="AC7" s="23" t="s">
        <v>54</v>
      </c>
    </row>
    <row r="8" spans="1:29" ht="75" customHeight="1" x14ac:dyDescent="0.2">
      <c r="A8" s="40"/>
      <c r="B8" s="43"/>
      <c r="C8" s="43"/>
      <c r="D8" s="37" t="s">
        <v>695</v>
      </c>
      <c r="E8" s="37"/>
      <c r="F8" s="37" t="s">
        <v>116</v>
      </c>
      <c r="G8" s="37"/>
      <c r="H8" s="37" t="s">
        <v>779</v>
      </c>
      <c r="I8" s="37"/>
      <c r="J8" s="37" t="s">
        <v>116</v>
      </c>
      <c r="K8" s="37"/>
      <c r="L8" s="37" t="s">
        <v>194</v>
      </c>
      <c r="M8" s="37"/>
      <c r="N8" s="37" t="s">
        <v>228</v>
      </c>
      <c r="O8" s="37"/>
      <c r="P8" s="37" t="s">
        <v>112</v>
      </c>
      <c r="Q8" s="37"/>
      <c r="R8" s="37" t="s">
        <v>112</v>
      </c>
      <c r="S8" s="37"/>
      <c r="T8" s="37" t="s">
        <v>195</v>
      </c>
      <c r="U8" s="37"/>
      <c r="V8" s="38" t="s">
        <v>475</v>
      </c>
      <c r="W8" s="38"/>
      <c r="X8" s="2"/>
      <c r="Y8" s="2"/>
      <c r="Z8" s="2"/>
      <c r="AA8" s="2"/>
      <c r="AB8" s="2"/>
      <c r="AC8" s="2"/>
    </row>
    <row r="9" spans="1:29" ht="11.25" customHeight="1" x14ac:dyDescent="0.2">
      <c r="A9" s="40"/>
      <c r="B9" s="22"/>
      <c r="C9" s="21"/>
      <c r="D9" s="18" t="s">
        <v>48</v>
      </c>
      <c r="E9" s="18" t="s">
        <v>47</v>
      </c>
      <c r="F9" s="18" t="s">
        <v>48</v>
      </c>
      <c r="G9" s="18" t="s">
        <v>47</v>
      </c>
      <c r="H9" s="18" t="s">
        <v>48</v>
      </c>
      <c r="I9" s="18" t="s">
        <v>47</v>
      </c>
      <c r="J9" s="18" t="s">
        <v>48</v>
      </c>
      <c r="K9" s="18" t="s">
        <v>47</v>
      </c>
      <c r="L9" s="18" t="s">
        <v>48</v>
      </c>
      <c r="M9" s="18" t="s">
        <v>47</v>
      </c>
      <c r="N9" s="18" t="s">
        <v>48</v>
      </c>
      <c r="O9" s="18" t="s">
        <v>47</v>
      </c>
      <c r="P9" s="18" t="s">
        <v>48</v>
      </c>
      <c r="Q9" s="18" t="s">
        <v>47</v>
      </c>
      <c r="R9" s="18" t="s">
        <v>48</v>
      </c>
      <c r="S9" s="18" t="s">
        <v>47</v>
      </c>
      <c r="T9" s="18" t="s">
        <v>48</v>
      </c>
      <c r="U9" s="18" t="s">
        <v>47</v>
      </c>
      <c r="V9" s="18" t="s">
        <v>48</v>
      </c>
      <c r="W9" s="20" t="s">
        <v>47</v>
      </c>
      <c r="X9" s="18" t="s">
        <v>48</v>
      </c>
      <c r="Y9" s="19" t="s">
        <v>47</v>
      </c>
      <c r="Z9" s="19"/>
      <c r="AA9" s="18" t="s">
        <v>48</v>
      </c>
      <c r="AB9" s="17" t="s">
        <v>47</v>
      </c>
      <c r="AC9" s="2"/>
    </row>
    <row r="10" spans="1:29" ht="11.25" customHeight="1" x14ac:dyDescent="0.2">
      <c r="A10" s="40"/>
      <c r="B10" s="44" t="s">
        <v>46</v>
      </c>
      <c r="C10" s="44"/>
      <c r="D10" s="16" t="s">
        <v>44</v>
      </c>
      <c r="E10" s="16"/>
      <c r="F10" s="16" t="s">
        <v>44</v>
      </c>
      <c r="G10" s="16"/>
      <c r="H10" s="16" t="s">
        <v>38</v>
      </c>
      <c r="I10" s="16"/>
      <c r="J10" s="16" t="s">
        <v>72</v>
      </c>
      <c r="K10" s="16"/>
      <c r="L10" s="16" t="s">
        <v>44</v>
      </c>
      <c r="M10" s="16"/>
      <c r="N10" s="16" t="s">
        <v>72</v>
      </c>
      <c r="O10" s="16"/>
      <c r="P10" s="16" t="s">
        <v>44</v>
      </c>
      <c r="Q10" s="16"/>
      <c r="R10" s="16" t="s">
        <v>44</v>
      </c>
      <c r="S10" s="16"/>
      <c r="T10" s="16" t="s">
        <v>72</v>
      </c>
      <c r="U10" s="16"/>
      <c r="V10" s="16" t="s">
        <v>71</v>
      </c>
      <c r="W10" s="15" t="s">
        <v>321</v>
      </c>
      <c r="X10" s="2"/>
      <c r="Y10" s="2"/>
      <c r="Z10" s="2"/>
      <c r="AA10" s="2"/>
      <c r="AB10" s="2"/>
      <c r="AC10" s="2"/>
    </row>
    <row r="11" spans="1:29" ht="11.25" customHeight="1" x14ac:dyDescent="0.2">
      <c r="A11" s="41"/>
      <c r="B11" s="44" t="s">
        <v>43</v>
      </c>
      <c r="C11" s="44"/>
      <c r="D11" s="14" t="s">
        <v>178</v>
      </c>
      <c r="E11" s="14"/>
      <c r="F11" s="14" t="s">
        <v>41</v>
      </c>
      <c r="G11" s="14"/>
      <c r="H11" s="14" t="s">
        <v>87</v>
      </c>
      <c r="I11" s="14"/>
      <c r="J11" s="14" t="s">
        <v>3</v>
      </c>
      <c r="K11" s="14"/>
      <c r="L11" s="14" t="s">
        <v>369</v>
      </c>
      <c r="M11" s="14"/>
      <c r="N11" s="14" t="s">
        <v>75</v>
      </c>
      <c r="O11" s="14"/>
      <c r="P11" s="14" t="s">
        <v>103</v>
      </c>
      <c r="Q11" s="14"/>
      <c r="R11" s="14" t="s">
        <v>180</v>
      </c>
      <c r="S11" s="14"/>
      <c r="T11" s="14" t="s">
        <v>72</v>
      </c>
      <c r="U11" s="14"/>
      <c r="V11" s="14" t="s">
        <v>73</v>
      </c>
      <c r="W11" s="13"/>
      <c r="X11" s="2"/>
      <c r="Y11" s="2"/>
      <c r="Z11" s="2"/>
      <c r="AA11" s="2"/>
      <c r="AB11" s="2"/>
      <c r="AC11" s="2"/>
    </row>
    <row r="12" spans="1:29" ht="11.25" customHeight="1" x14ac:dyDescent="0.2">
      <c r="A12" s="12" t="s">
        <v>37</v>
      </c>
      <c r="B12" s="11"/>
      <c r="C12" s="10" t="s">
        <v>793</v>
      </c>
      <c r="D12" s="28">
        <v>45</v>
      </c>
      <c r="E12" s="9"/>
      <c r="F12" s="28">
        <v>48</v>
      </c>
      <c r="G12" s="9"/>
      <c r="H12" s="28">
        <v>24</v>
      </c>
      <c r="I12" s="9"/>
      <c r="J12" s="28">
        <v>27</v>
      </c>
      <c r="K12" s="9"/>
      <c r="L12" s="28">
        <v>50</v>
      </c>
      <c r="M12" s="9"/>
      <c r="N12" s="28">
        <v>30</v>
      </c>
      <c r="O12" s="9"/>
      <c r="P12" s="28">
        <v>47</v>
      </c>
      <c r="Q12" s="9"/>
      <c r="R12" s="28">
        <v>48</v>
      </c>
      <c r="S12" s="9"/>
      <c r="T12" s="28">
        <v>30</v>
      </c>
      <c r="U12" s="9"/>
      <c r="V12" s="28">
        <v>20</v>
      </c>
      <c r="W12" s="8"/>
      <c r="X12" s="2">
        <f t="shared" ref="X12:X23" si="0">SUM(V12,T12,R12,P12,N12,L12,J12,H12,F12,D12,B12)</f>
        <v>369</v>
      </c>
      <c r="Y12" s="2"/>
      <c r="Z12" s="2">
        <f t="shared" ref="Z12:Z23" si="1">SUM(X12:Y12)</f>
        <v>369</v>
      </c>
      <c r="AA12" s="2">
        <f t="shared" ref="AA12:AA23" si="2">AVERAGE(V12,T12,R12,P12,N12,L12,J12,H12,F12,D12,B12)</f>
        <v>36.9</v>
      </c>
      <c r="AB12" s="2"/>
      <c r="AC12" s="2">
        <f t="shared" ref="AC12:AC23" si="3">AVERAGE(AA12:AB12)</f>
        <v>36.9</v>
      </c>
    </row>
    <row r="13" spans="1:29" ht="11.25" customHeight="1" x14ac:dyDescent="0.2">
      <c r="A13" s="12" t="s">
        <v>35</v>
      </c>
      <c r="B13" s="11"/>
      <c r="C13" s="10" t="s">
        <v>785</v>
      </c>
      <c r="D13" s="28">
        <v>40</v>
      </c>
      <c r="E13" s="9"/>
      <c r="F13" s="28">
        <v>38</v>
      </c>
      <c r="G13" s="9"/>
      <c r="H13" s="28">
        <v>29</v>
      </c>
      <c r="I13" s="9"/>
      <c r="J13" s="28">
        <v>26</v>
      </c>
      <c r="K13" s="9"/>
      <c r="L13" s="28">
        <v>50</v>
      </c>
      <c r="M13" s="9"/>
      <c r="N13" s="28">
        <v>30</v>
      </c>
      <c r="O13" s="9"/>
      <c r="P13" s="28">
        <v>45</v>
      </c>
      <c r="Q13" s="9"/>
      <c r="R13" s="28">
        <v>47</v>
      </c>
      <c r="S13" s="9"/>
      <c r="T13" s="28">
        <v>30</v>
      </c>
      <c r="U13" s="9"/>
      <c r="V13" s="28">
        <v>20</v>
      </c>
      <c r="W13" s="8"/>
      <c r="X13" s="2">
        <f t="shared" si="0"/>
        <v>355</v>
      </c>
      <c r="Y13" s="2"/>
      <c r="Z13" s="2">
        <f t="shared" si="1"/>
        <v>355</v>
      </c>
      <c r="AA13" s="2">
        <f t="shared" si="2"/>
        <v>35.5</v>
      </c>
      <c r="AB13" s="2"/>
      <c r="AC13" s="2">
        <f t="shared" si="3"/>
        <v>35.5</v>
      </c>
    </row>
    <row r="14" spans="1:29" ht="11.25" customHeight="1" x14ac:dyDescent="0.2">
      <c r="A14" s="12" t="s">
        <v>33</v>
      </c>
      <c r="B14" s="11"/>
      <c r="C14" s="10" t="s">
        <v>791</v>
      </c>
      <c r="D14" s="28">
        <v>35</v>
      </c>
      <c r="E14" s="9"/>
      <c r="F14" s="28">
        <v>32</v>
      </c>
      <c r="G14" s="9"/>
      <c r="H14" s="28">
        <v>26</v>
      </c>
      <c r="I14" s="9"/>
      <c r="J14" s="28">
        <v>24</v>
      </c>
      <c r="K14" s="9"/>
      <c r="L14" s="28">
        <v>50</v>
      </c>
      <c r="M14" s="9"/>
      <c r="N14" s="28">
        <v>30</v>
      </c>
      <c r="O14" s="9"/>
      <c r="P14" s="28">
        <v>45</v>
      </c>
      <c r="Q14" s="9"/>
      <c r="R14" s="28">
        <v>47</v>
      </c>
      <c r="S14" s="9"/>
      <c r="T14" s="28">
        <v>30</v>
      </c>
      <c r="U14" s="9"/>
      <c r="V14" s="28">
        <v>24</v>
      </c>
      <c r="W14" s="8"/>
      <c r="X14" s="2">
        <f t="shared" si="0"/>
        <v>343</v>
      </c>
      <c r="Y14" s="2"/>
      <c r="Z14" s="2">
        <f t="shared" si="1"/>
        <v>343</v>
      </c>
      <c r="AA14" s="2">
        <f t="shared" si="2"/>
        <v>34.299999999999997</v>
      </c>
      <c r="AB14" s="2"/>
      <c r="AC14" s="2">
        <f t="shared" si="3"/>
        <v>34.299999999999997</v>
      </c>
    </row>
    <row r="15" spans="1:29" ht="11.25" customHeight="1" x14ac:dyDescent="0.2">
      <c r="A15" s="12" t="s">
        <v>31</v>
      </c>
      <c r="B15" s="11"/>
      <c r="C15" s="10" t="s">
        <v>787</v>
      </c>
      <c r="D15" s="28">
        <v>30</v>
      </c>
      <c r="E15" s="9"/>
      <c r="F15" s="28">
        <v>26</v>
      </c>
      <c r="G15" s="9"/>
      <c r="H15" s="28">
        <v>29</v>
      </c>
      <c r="I15" s="9"/>
      <c r="J15" s="28">
        <v>21</v>
      </c>
      <c r="K15" s="9"/>
      <c r="L15" s="28">
        <v>42</v>
      </c>
      <c r="M15" s="9"/>
      <c r="N15" s="28">
        <v>30</v>
      </c>
      <c r="O15" s="9"/>
      <c r="P15" s="28">
        <v>40</v>
      </c>
      <c r="Q15" s="9"/>
      <c r="R15" s="28">
        <v>41</v>
      </c>
      <c r="S15" s="9"/>
      <c r="T15" s="28">
        <v>30</v>
      </c>
      <c r="U15" s="9"/>
      <c r="V15" s="28">
        <v>28</v>
      </c>
      <c r="W15" s="8"/>
      <c r="X15" s="2">
        <f t="shared" si="0"/>
        <v>317</v>
      </c>
      <c r="Y15" s="2"/>
      <c r="Z15" s="2">
        <f t="shared" si="1"/>
        <v>317</v>
      </c>
      <c r="AA15" s="2">
        <f t="shared" si="2"/>
        <v>31.7</v>
      </c>
      <c r="AB15" s="2"/>
      <c r="AC15" s="2">
        <f t="shared" si="3"/>
        <v>31.7</v>
      </c>
    </row>
    <row r="16" spans="1:29" ht="11.25" customHeight="1" x14ac:dyDescent="0.2">
      <c r="A16" s="12" t="s">
        <v>29</v>
      </c>
      <c r="B16" s="11"/>
      <c r="C16" s="10" t="s">
        <v>790</v>
      </c>
      <c r="D16" s="28">
        <v>45</v>
      </c>
      <c r="E16" s="9"/>
      <c r="F16" s="28">
        <v>15</v>
      </c>
      <c r="G16" s="9"/>
      <c r="H16" s="28">
        <v>26</v>
      </c>
      <c r="I16" s="9"/>
      <c r="J16" s="28">
        <v>16</v>
      </c>
      <c r="K16" s="9"/>
      <c r="L16" s="28">
        <v>45</v>
      </c>
      <c r="M16" s="9"/>
      <c r="N16" s="28">
        <v>30</v>
      </c>
      <c r="O16" s="9"/>
      <c r="P16" s="28">
        <v>42</v>
      </c>
      <c r="Q16" s="9"/>
      <c r="R16" s="28">
        <v>40</v>
      </c>
      <c r="S16" s="9"/>
      <c r="T16" s="28">
        <v>30</v>
      </c>
      <c r="U16" s="9"/>
      <c r="V16" s="28">
        <v>16</v>
      </c>
      <c r="W16" s="8"/>
      <c r="X16" s="2">
        <f t="shared" si="0"/>
        <v>305</v>
      </c>
      <c r="Y16" s="2"/>
      <c r="Z16" s="2">
        <f t="shared" si="1"/>
        <v>305</v>
      </c>
      <c r="AA16" s="2">
        <f t="shared" si="2"/>
        <v>30.5</v>
      </c>
      <c r="AB16" s="2"/>
      <c r="AC16" s="2">
        <f t="shared" si="3"/>
        <v>30.5</v>
      </c>
    </row>
    <row r="17" spans="1:29" ht="11.25" customHeight="1" x14ac:dyDescent="0.2">
      <c r="A17" s="12" t="s">
        <v>27</v>
      </c>
      <c r="B17" s="11"/>
      <c r="C17" s="10" t="s">
        <v>792</v>
      </c>
      <c r="D17" s="28">
        <v>25</v>
      </c>
      <c r="E17" s="9"/>
      <c r="F17" s="28">
        <v>22</v>
      </c>
      <c r="G17" s="9"/>
      <c r="H17" s="28">
        <v>13</v>
      </c>
      <c r="I17" s="9"/>
      <c r="J17" s="28">
        <v>23</v>
      </c>
      <c r="K17" s="9"/>
      <c r="L17" s="28">
        <v>42</v>
      </c>
      <c r="M17" s="9"/>
      <c r="N17" s="28">
        <v>30</v>
      </c>
      <c r="O17" s="9"/>
      <c r="P17" s="28">
        <v>39</v>
      </c>
      <c r="Q17" s="9"/>
      <c r="R17" s="28">
        <v>38</v>
      </c>
      <c r="S17" s="9"/>
      <c r="T17" s="28">
        <v>30</v>
      </c>
      <c r="U17" s="9"/>
      <c r="V17" s="28">
        <v>28</v>
      </c>
      <c r="W17" s="8"/>
      <c r="X17" s="2">
        <f t="shared" si="0"/>
        <v>290</v>
      </c>
      <c r="Y17" s="2"/>
      <c r="Z17" s="2">
        <f t="shared" si="1"/>
        <v>290</v>
      </c>
      <c r="AA17" s="2">
        <f t="shared" si="2"/>
        <v>29</v>
      </c>
      <c r="AB17" s="2"/>
      <c r="AC17" s="2">
        <f t="shared" si="3"/>
        <v>29</v>
      </c>
    </row>
    <row r="18" spans="1:29" ht="11.25" customHeight="1" x14ac:dyDescent="0.2">
      <c r="A18" s="12" t="s">
        <v>25</v>
      </c>
      <c r="B18" s="11"/>
      <c r="C18" s="10" t="s">
        <v>789</v>
      </c>
      <c r="D18" s="28">
        <v>40</v>
      </c>
      <c r="E18" s="9"/>
      <c r="F18" s="28">
        <v>20</v>
      </c>
      <c r="G18" s="9"/>
      <c r="H18" s="28">
        <v>20</v>
      </c>
      <c r="I18" s="9"/>
      <c r="J18" s="28">
        <v>11</v>
      </c>
      <c r="K18" s="9"/>
      <c r="L18" s="28">
        <v>40</v>
      </c>
      <c r="M18" s="9"/>
      <c r="N18" s="28">
        <v>25</v>
      </c>
      <c r="O18" s="9"/>
      <c r="P18" s="28">
        <v>38</v>
      </c>
      <c r="Q18" s="9"/>
      <c r="R18" s="28">
        <v>38</v>
      </c>
      <c r="S18" s="9"/>
      <c r="T18" s="28">
        <v>30</v>
      </c>
      <c r="U18" s="9"/>
      <c r="V18" s="28">
        <v>12</v>
      </c>
      <c r="W18" s="8"/>
      <c r="X18" s="2">
        <f t="shared" si="0"/>
        <v>274</v>
      </c>
      <c r="Y18" s="2"/>
      <c r="Z18" s="2">
        <f t="shared" si="1"/>
        <v>274</v>
      </c>
      <c r="AA18" s="2">
        <f t="shared" si="2"/>
        <v>27.4</v>
      </c>
      <c r="AB18" s="2"/>
      <c r="AC18" s="2">
        <f t="shared" si="3"/>
        <v>27.4</v>
      </c>
    </row>
    <row r="19" spans="1:29" ht="11.25" customHeight="1" x14ac:dyDescent="0.2">
      <c r="A19" s="12" t="s">
        <v>23</v>
      </c>
      <c r="B19" s="11"/>
      <c r="C19" s="10" t="s">
        <v>784</v>
      </c>
      <c r="D19" s="28">
        <v>35</v>
      </c>
      <c r="E19" s="9"/>
      <c r="F19" s="28">
        <v>26</v>
      </c>
      <c r="G19" s="9"/>
      <c r="H19" s="28">
        <v>23</v>
      </c>
      <c r="I19" s="9"/>
      <c r="J19" s="28">
        <v>20</v>
      </c>
      <c r="K19" s="9"/>
      <c r="L19" s="28">
        <v>38</v>
      </c>
      <c r="M19" s="9"/>
      <c r="N19" s="28">
        <v>25</v>
      </c>
      <c r="O19" s="9"/>
      <c r="P19" s="28">
        <v>16</v>
      </c>
      <c r="Q19" s="9"/>
      <c r="R19" s="28">
        <v>32</v>
      </c>
      <c r="S19" s="9"/>
      <c r="T19" s="28">
        <v>30</v>
      </c>
      <c r="U19" s="9"/>
      <c r="V19" s="28">
        <v>24</v>
      </c>
      <c r="W19" s="8"/>
      <c r="X19" s="2">
        <f t="shared" si="0"/>
        <v>269</v>
      </c>
      <c r="Y19" s="2"/>
      <c r="Z19" s="2">
        <f t="shared" si="1"/>
        <v>269</v>
      </c>
      <c r="AA19" s="2">
        <f t="shared" si="2"/>
        <v>26.9</v>
      </c>
      <c r="AB19" s="2"/>
      <c r="AC19" s="2">
        <f t="shared" si="3"/>
        <v>26.9</v>
      </c>
    </row>
    <row r="20" spans="1:29" ht="11.25" customHeight="1" x14ac:dyDescent="0.2">
      <c r="A20" s="12" t="s">
        <v>21</v>
      </c>
      <c r="B20" s="11"/>
      <c r="C20" s="10" t="s">
        <v>786</v>
      </c>
      <c r="D20" s="28">
        <v>20</v>
      </c>
      <c r="E20" s="9"/>
      <c r="F20" s="28">
        <v>24</v>
      </c>
      <c r="G20" s="9"/>
      <c r="H20" s="28">
        <v>17</v>
      </c>
      <c r="I20" s="9"/>
      <c r="J20" s="28">
        <v>13</v>
      </c>
      <c r="K20" s="9"/>
      <c r="L20" s="28">
        <v>40</v>
      </c>
      <c r="M20" s="9"/>
      <c r="N20" s="28">
        <v>25</v>
      </c>
      <c r="O20" s="9"/>
      <c r="P20" s="28">
        <v>39</v>
      </c>
      <c r="Q20" s="9"/>
      <c r="R20" s="28">
        <v>39</v>
      </c>
      <c r="S20" s="9"/>
      <c r="T20" s="28">
        <v>30</v>
      </c>
      <c r="U20" s="9"/>
      <c r="V20" s="28">
        <v>20</v>
      </c>
      <c r="W20" s="8"/>
      <c r="X20" s="2">
        <f t="shared" si="0"/>
        <v>267</v>
      </c>
      <c r="Y20" s="2"/>
      <c r="Z20" s="2">
        <f t="shared" si="1"/>
        <v>267</v>
      </c>
      <c r="AA20" s="2">
        <f t="shared" si="2"/>
        <v>26.7</v>
      </c>
      <c r="AB20" s="2"/>
      <c r="AC20" s="2">
        <f t="shared" si="3"/>
        <v>26.7</v>
      </c>
    </row>
    <row r="21" spans="1:29" ht="11.25" customHeight="1" x14ac:dyDescent="0.2">
      <c r="A21" s="12" t="s">
        <v>19</v>
      </c>
      <c r="B21" s="11"/>
      <c r="C21" s="10" t="s">
        <v>788</v>
      </c>
      <c r="D21" s="28">
        <v>20</v>
      </c>
      <c r="E21" s="9"/>
      <c r="F21" s="28">
        <v>22</v>
      </c>
      <c r="G21" s="9"/>
      <c r="H21" s="28">
        <v>17</v>
      </c>
      <c r="I21" s="9"/>
      <c r="J21" s="28">
        <v>10</v>
      </c>
      <c r="K21" s="9"/>
      <c r="L21" s="28">
        <v>40</v>
      </c>
      <c r="M21" s="9"/>
      <c r="N21" s="28">
        <v>25</v>
      </c>
      <c r="O21" s="9"/>
      <c r="P21" s="28">
        <v>40</v>
      </c>
      <c r="Q21" s="9"/>
      <c r="R21" s="28">
        <v>39</v>
      </c>
      <c r="S21" s="9"/>
      <c r="T21" s="28">
        <v>30</v>
      </c>
      <c r="U21" s="9"/>
      <c r="V21" s="28">
        <v>20</v>
      </c>
      <c r="W21" s="8"/>
      <c r="X21" s="2">
        <f t="shared" si="0"/>
        <v>263</v>
      </c>
      <c r="Y21" s="2"/>
      <c r="Z21" s="2">
        <f t="shared" si="1"/>
        <v>263</v>
      </c>
      <c r="AA21" s="2">
        <f t="shared" si="2"/>
        <v>26.3</v>
      </c>
      <c r="AB21" s="2"/>
      <c r="AC21" s="2">
        <f t="shared" si="3"/>
        <v>26.3</v>
      </c>
    </row>
    <row r="22" spans="1:29" ht="11.25" customHeight="1" x14ac:dyDescent="0.2">
      <c r="A22" s="12" t="s">
        <v>17</v>
      </c>
      <c r="B22" s="11"/>
      <c r="C22" s="10" t="s">
        <v>795</v>
      </c>
      <c r="D22" s="28">
        <v>25</v>
      </c>
      <c r="E22" s="9"/>
      <c r="F22" s="28">
        <v>34</v>
      </c>
      <c r="G22" s="9"/>
      <c r="H22" s="28">
        <v>26</v>
      </c>
      <c r="I22" s="9"/>
      <c r="J22" s="28">
        <v>17</v>
      </c>
      <c r="K22" s="9"/>
      <c r="L22" s="28">
        <v>38</v>
      </c>
      <c r="M22" s="9"/>
      <c r="N22" s="28">
        <v>25</v>
      </c>
      <c r="O22" s="9"/>
      <c r="P22" s="28">
        <v>25</v>
      </c>
      <c r="Q22" s="9"/>
      <c r="R22" s="28">
        <v>31</v>
      </c>
      <c r="S22" s="9"/>
      <c r="T22" s="28">
        <v>30</v>
      </c>
      <c r="U22" s="9"/>
      <c r="V22" s="28">
        <v>8</v>
      </c>
      <c r="W22" s="8"/>
      <c r="X22" s="2">
        <f t="shared" si="0"/>
        <v>259</v>
      </c>
      <c r="Y22" s="2"/>
      <c r="Z22" s="2">
        <f t="shared" si="1"/>
        <v>259</v>
      </c>
      <c r="AA22" s="2">
        <f t="shared" si="2"/>
        <v>25.9</v>
      </c>
      <c r="AB22" s="2"/>
      <c r="AC22" s="2">
        <f t="shared" si="3"/>
        <v>25.9</v>
      </c>
    </row>
    <row r="23" spans="1:29" ht="11.25" customHeight="1" thickBot="1" x14ac:dyDescent="0.25">
      <c r="A23" s="7" t="s">
        <v>15</v>
      </c>
      <c r="B23" s="6"/>
      <c r="C23" s="5" t="s">
        <v>794</v>
      </c>
      <c r="D23" s="29">
        <v>20</v>
      </c>
      <c r="E23" s="4"/>
      <c r="F23" s="29">
        <v>11</v>
      </c>
      <c r="G23" s="4"/>
      <c r="H23" s="29">
        <v>7</v>
      </c>
      <c r="I23" s="4"/>
      <c r="J23" s="29">
        <v>4</v>
      </c>
      <c r="K23" s="4"/>
      <c r="L23" s="29">
        <v>40</v>
      </c>
      <c r="M23" s="4"/>
      <c r="N23" s="29">
        <v>25</v>
      </c>
      <c r="O23" s="4"/>
      <c r="P23" s="29">
        <v>27</v>
      </c>
      <c r="Q23" s="4"/>
      <c r="R23" s="29">
        <v>32</v>
      </c>
      <c r="S23" s="4"/>
      <c r="T23" s="29">
        <v>30</v>
      </c>
      <c r="U23" s="4"/>
      <c r="V23" s="29">
        <v>22</v>
      </c>
      <c r="W23" s="3"/>
      <c r="X23" s="2">
        <f t="shared" si="0"/>
        <v>218</v>
      </c>
      <c r="Y23" s="2"/>
      <c r="Z23" s="2">
        <f t="shared" si="1"/>
        <v>218</v>
      </c>
      <c r="AA23" s="2">
        <f t="shared" si="2"/>
        <v>21.8</v>
      </c>
      <c r="AB23" s="2"/>
      <c r="AC23" s="2">
        <f t="shared" si="3"/>
        <v>21.8</v>
      </c>
    </row>
  </sheetData>
  <sortState xmlns:xlrd2="http://schemas.microsoft.com/office/spreadsheetml/2017/richdata2" ref="B12:AC23">
    <sortCondition descending="1" ref="X12:X23"/>
  </sortState>
  <mergeCells count="33">
    <mergeCell ref="AA7:AB7"/>
    <mergeCell ref="F4:R4"/>
    <mergeCell ref="F5:R5"/>
    <mergeCell ref="X7:Y7"/>
    <mergeCell ref="B3:P3"/>
    <mergeCell ref="B4:C4"/>
    <mergeCell ref="D4:E4"/>
    <mergeCell ref="B5:C5"/>
    <mergeCell ref="H7:I7"/>
    <mergeCell ref="J7:K7"/>
    <mergeCell ref="L7:M7"/>
    <mergeCell ref="N7:O7"/>
    <mergeCell ref="P7:Q7"/>
    <mergeCell ref="R7:S7"/>
    <mergeCell ref="T7:U7"/>
    <mergeCell ref="V7:W7"/>
    <mergeCell ref="A7:A11"/>
    <mergeCell ref="B7:B8"/>
    <mergeCell ref="C7:C8"/>
    <mergeCell ref="D7:E7"/>
    <mergeCell ref="F7:G7"/>
    <mergeCell ref="B11:C11"/>
    <mergeCell ref="D8:E8"/>
    <mergeCell ref="F8:G8"/>
    <mergeCell ref="R8:S8"/>
    <mergeCell ref="T8:U8"/>
    <mergeCell ref="V8:W8"/>
    <mergeCell ref="B10:C10"/>
    <mergeCell ref="H8:I8"/>
    <mergeCell ref="J8:K8"/>
    <mergeCell ref="L8:M8"/>
    <mergeCell ref="N8:O8"/>
    <mergeCell ref="P8:Q8"/>
  </mergeCells>
  <pageMargins left="0.39370078740157477" right="0.39370078740157477" top="0.39370078740157477" bottom="0.39370078740157477" header="0" footer="0"/>
  <pageSetup paperSize="9" fitToHeight="0" pageOrder="overThenDown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E3BEF-4AE9-4E78-A8F6-79487ED57E5D}">
  <sheetPr>
    <outlinePr summaryBelow="0" summaryRight="0"/>
    <pageSetUpPr autoPageBreaks="0" fitToPage="1"/>
  </sheetPr>
  <dimension ref="A1:AE27"/>
  <sheetViews>
    <sheetView topLeftCell="A6" workbookViewId="0">
      <selection activeCell="B12" sqref="B12:B27"/>
    </sheetView>
  </sheetViews>
  <sheetFormatPr defaultColWidth="9.109375" defaultRowHeight="10.199999999999999" x14ac:dyDescent="0.2"/>
  <cols>
    <col min="1" max="1" width="5" style="1" customWidth="1"/>
    <col min="2" max="2" width="17" style="1" customWidth="1"/>
    <col min="3" max="3" width="10" style="1" customWidth="1"/>
    <col min="4" max="4" width="9.33203125" style="1" customWidth="1"/>
    <col min="5" max="5" width="7.44140625" style="1" customWidth="1"/>
    <col min="6" max="25" width="4" style="1" customWidth="1"/>
    <col min="26" max="254" width="9.109375" style="1" customWidth="1"/>
    <col min="255" max="16384" width="9.109375" style="1"/>
  </cols>
  <sheetData>
    <row r="1" spans="1:31" ht="11.25" customHeight="1" x14ac:dyDescent="0.2">
      <c r="B1" s="25" t="s">
        <v>70</v>
      </c>
    </row>
    <row r="2" spans="1:31" ht="11.25" customHeight="1" x14ac:dyDescent="0.2"/>
    <row r="3" spans="1:31" ht="11.25" customHeight="1" x14ac:dyDescent="0.2">
      <c r="B3" s="48" t="s">
        <v>958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4" spans="1:31" ht="11.25" customHeight="1" x14ac:dyDescent="0.2">
      <c r="B4" s="48" t="s">
        <v>821</v>
      </c>
      <c r="C4" s="48"/>
      <c r="D4" s="48" t="s">
        <v>706</v>
      </c>
      <c r="E4" s="48"/>
      <c r="F4" s="48" t="s">
        <v>822</v>
      </c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31" ht="21.75" customHeight="1" x14ac:dyDescent="0.2">
      <c r="B5" s="48" t="s">
        <v>66</v>
      </c>
      <c r="C5" s="48"/>
      <c r="F5" s="48" t="s">
        <v>823</v>
      </c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</row>
    <row r="6" spans="1:31" ht="11.25" customHeight="1" thickBot="1" x14ac:dyDescent="0.25"/>
    <row r="7" spans="1:31" ht="99.9" customHeight="1" thickBot="1" x14ac:dyDescent="0.25">
      <c r="A7" s="39" t="s">
        <v>64</v>
      </c>
      <c r="B7" s="42" t="s">
        <v>63</v>
      </c>
      <c r="C7" s="42" t="s">
        <v>62</v>
      </c>
      <c r="D7" s="36" t="s">
        <v>705</v>
      </c>
      <c r="E7" s="36"/>
      <c r="F7" s="36" t="s">
        <v>802</v>
      </c>
      <c r="G7" s="36"/>
      <c r="H7" s="36" t="s">
        <v>701</v>
      </c>
      <c r="I7" s="36"/>
      <c r="J7" s="36" t="s">
        <v>801</v>
      </c>
      <c r="K7" s="36"/>
      <c r="L7" s="36" t="s">
        <v>800</v>
      </c>
      <c r="M7" s="36"/>
      <c r="N7" s="36" t="s">
        <v>698</v>
      </c>
      <c r="O7" s="36"/>
      <c r="P7" s="36" t="s">
        <v>799</v>
      </c>
      <c r="Q7" s="36"/>
      <c r="R7" s="36" t="s">
        <v>798</v>
      </c>
      <c r="S7" s="36"/>
      <c r="T7" s="36" t="s">
        <v>797</v>
      </c>
      <c r="U7" s="36"/>
      <c r="V7" s="36" t="s">
        <v>796</v>
      </c>
      <c r="W7" s="36"/>
      <c r="X7" s="49" t="s">
        <v>119</v>
      </c>
      <c r="Y7" s="49"/>
      <c r="Z7" s="45" t="s">
        <v>56</v>
      </c>
      <c r="AA7" s="46"/>
      <c r="AB7" s="24" t="s">
        <v>54</v>
      </c>
      <c r="AC7" s="47" t="s">
        <v>55</v>
      </c>
      <c r="AD7" s="46"/>
      <c r="AE7" s="23" t="s">
        <v>54</v>
      </c>
    </row>
    <row r="8" spans="1:31" ht="75" customHeight="1" x14ac:dyDescent="0.2">
      <c r="A8" s="40"/>
      <c r="B8" s="43"/>
      <c r="C8" s="43"/>
      <c r="D8" s="37" t="s">
        <v>695</v>
      </c>
      <c r="E8" s="37"/>
      <c r="F8" s="37" t="s">
        <v>116</v>
      </c>
      <c r="G8" s="37"/>
      <c r="H8" s="37" t="s">
        <v>779</v>
      </c>
      <c r="I8" s="37"/>
      <c r="J8" s="37" t="s">
        <v>116</v>
      </c>
      <c r="K8" s="37"/>
      <c r="L8" s="37" t="s">
        <v>194</v>
      </c>
      <c r="M8" s="37"/>
      <c r="N8" s="37" t="s">
        <v>688</v>
      </c>
      <c r="O8" s="37"/>
      <c r="P8" s="37" t="s">
        <v>820</v>
      </c>
      <c r="Q8" s="37"/>
      <c r="R8" s="37" t="s">
        <v>112</v>
      </c>
      <c r="S8" s="37"/>
      <c r="T8" s="37" t="s">
        <v>112</v>
      </c>
      <c r="U8" s="37"/>
      <c r="V8" s="37" t="s">
        <v>195</v>
      </c>
      <c r="W8" s="37"/>
      <c r="X8" s="38" t="s">
        <v>275</v>
      </c>
      <c r="Y8" s="38"/>
      <c r="Z8" s="2"/>
      <c r="AA8" s="2"/>
      <c r="AB8" s="2"/>
      <c r="AC8" s="2"/>
      <c r="AD8" s="2"/>
      <c r="AE8" s="2"/>
    </row>
    <row r="9" spans="1:31" ht="11.25" customHeight="1" x14ac:dyDescent="0.2">
      <c r="A9" s="40"/>
      <c r="B9" s="22"/>
      <c r="C9" s="21"/>
      <c r="D9" s="18" t="s">
        <v>48</v>
      </c>
      <c r="E9" s="18" t="s">
        <v>47</v>
      </c>
      <c r="F9" s="18" t="s">
        <v>48</v>
      </c>
      <c r="G9" s="18" t="s">
        <v>47</v>
      </c>
      <c r="H9" s="18" t="s">
        <v>48</v>
      </c>
      <c r="I9" s="18" t="s">
        <v>47</v>
      </c>
      <c r="J9" s="18" t="s">
        <v>48</v>
      </c>
      <c r="K9" s="18" t="s">
        <v>47</v>
      </c>
      <c r="L9" s="18" t="s">
        <v>48</v>
      </c>
      <c r="M9" s="18" t="s">
        <v>47</v>
      </c>
      <c r="N9" s="18" t="s">
        <v>48</v>
      </c>
      <c r="O9" s="18" t="s">
        <v>47</v>
      </c>
      <c r="P9" s="18" t="s">
        <v>48</v>
      </c>
      <c r="Q9" s="18" t="s">
        <v>47</v>
      </c>
      <c r="R9" s="18" t="s">
        <v>48</v>
      </c>
      <c r="S9" s="18" t="s">
        <v>47</v>
      </c>
      <c r="T9" s="18" t="s">
        <v>48</v>
      </c>
      <c r="U9" s="18" t="s">
        <v>47</v>
      </c>
      <c r="V9" s="18" t="s">
        <v>48</v>
      </c>
      <c r="W9" s="18" t="s">
        <v>47</v>
      </c>
      <c r="X9" s="18" t="s">
        <v>48</v>
      </c>
      <c r="Y9" s="20" t="s">
        <v>47</v>
      </c>
      <c r="Z9" s="18" t="s">
        <v>48</v>
      </c>
      <c r="AA9" s="19" t="s">
        <v>47</v>
      </c>
      <c r="AB9" s="19"/>
      <c r="AC9" s="18" t="s">
        <v>48</v>
      </c>
      <c r="AD9" s="17" t="s">
        <v>47</v>
      </c>
      <c r="AE9" s="2"/>
    </row>
    <row r="10" spans="1:31" ht="11.25" customHeight="1" x14ac:dyDescent="0.2">
      <c r="A10" s="40"/>
      <c r="B10" s="44" t="s">
        <v>46</v>
      </c>
      <c r="C10" s="44"/>
      <c r="D10" s="16" t="s">
        <v>44</v>
      </c>
      <c r="E10" s="16"/>
      <c r="F10" s="16" t="s">
        <v>71</v>
      </c>
      <c r="G10" s="16"/>
      <c r="H10" s="16" t="s">
        <v>38</v>
      </c>
      <c r="I10" s="16"/>
      <c r="J10" s="16" t="s">
        <v>71</v>
      </c>
      <c r="K10" s="16"/>
      <c r="L10" s="16" t="s">
        <v>44</v>
      </c>
      <c r="M10" s="16"/>
      <c r="N10" s="16" t="s">
        <v>72</v>
      </c>
      <c r="O10" s="16"/>
      <c r="P10" s="16" t="s">
        <v>72</v>
      </c>
      <c r="Q10" s="16"/>
      <c r="R10" s="16" t="s">
        <v>44</v>
      </c>
      <c r="S10" s="16"/>
      <c r="T10" s="16" t="s">
        <v>44</v>
      </c>
      <c r="U10" s="16"/>
      <c r="V10" s="16" t="s">
        <v>72</v>
      </c>
      <c r="W10" s="16"/>
      <c r="X10" s="16" t="s">
        <v>71</v>
      </c>
      <c r="Y10" s="15" t="s">
        <v>321</v>
      </c>
      <c r="Z10" s="2"/>
      <c r="AA10" s="2"/>
      <c r="AB10" s="2"/>
      <c r="AC10" s="2"/>
      <c r="AD10" s="2"/>
      <c r="AE10" s="2"/>
    </row>
    <row r="11" spans="1:31" ht="11.25" customHeight="1" x14ac:dyDescent="0.2">
      <c r="A11" s="41"/>
      <c r="B11" s="44" t="s">
        <v>43</v>
      </c>
      <c r="C11" s="44"/>
      <c r="D11" s="14" t="s">
        <v>72</v>
      </c>
      <c r="E11" s="14"/>
      <c r="F11" s="14" t="s">
        <v>13</v>
      </c>
      <c r="G11" s="14"/>
      <c r="H11" s="14" t="s">
        <v>9</v>
      </c>
      <c r="I11" s="14"/>
      <c r="J11" s="14" t="s">
        <v>1</v>
      </c>
      <c r="K11" s="14"/>
      <c r="L11" s="14" t="s">
        <v>71</v>
      </c>
      <c r="M11" s="14"/>
      <c r="N11" s="14" t="s">
        <v>35</v>
      </c>
      <c r="O11" s="14"/>
      <c r="P11" s="14" t="s">
        <v>41</v>
      </c>
      <c r="Q11" s="14"/>
      <c r="R11" s="14" t="s">
        <v>175</v>
      </c>
      <c r="S11" s="14"/>
      <c r="T11" s="14" t="s">
        <v>178</v>
      </c>
      <c r="U11" s="14"/>
      <c r="V11" s="14" t="s">
        <v>72</v>
      </c>
      <c r="W11" s="14"/>
      <c r="X11" s="14" t="s">
        <v>13</v>
      </c>
      <c r="Y11" s="13"/>
      <c r="Z11" s="2"/>
      <c r="AA11" s="2"/>
      <c r="AB11" s="2"/>
      <c r="AC11" s="2"/>
      <c r="AD11" s="2"/>
      <c r="AE11" s="2"/>
    </row>
    <row r="12" spans="1:31" ht="11.25" customHeight="1" x14ac:dyDescent="0.2">
      <c r="A12" s="12" t="s">
        <v>37</v>
      </c>
      <c r="B12" s="11"/>
      <c r="C12" s="10" t="s">
        <v>814</v>
      </c>
      <c r="D12" s="28">
        <v>40</v>
      </c>
      <c r="E12" s="9"/>
      <c r="F12" s="28">
        <v>21</v>
      </c>
      <c r="G12" s="9"/>
      <c r="H12" s="28">
        <v>22</v>
      </c>
      <c r="I12" s="9"/>
      <c r="J12" s="28">
        <v>23</v>
      </c>
      <c r="K12" s="9"/>
      <c r="L12" s="28">
        <v>40</v>
      </c>
      <c r="M12" s="9"/>
      <c r="N12" s="9" t="s">
        <v>708</v>
      </c>
      <c r="O12" s="9"/>
      <c r="P12" s="28">
        <v>30</v>
      </c>
      <c r="Q12" s="9"/>
      <c r="R12" s="28">
        <v>43</v>
      </c>
      <c r="S12" s="9"/>
      <c r="T12" s="28">
        <v>40</v>
      </c>
      <c r="U12" s="9"/>
      <c r="V12" s="28">
        <v>30</v>
      </c>
      <c r="W12" s="9"/>
      <c r="X12" s="28">
        <v>60</v>
      </c>
      <c r="Y12" s="8"/>
      <c r="Z12" s="2">
        <f t="shared" ref="Z12:Z27" si="0">SUM(X12,V12,T12,R12,P12,N12,L12,J12,H12,F12,D12)</f>
        <v>349</v>
      </c>
      <c r="AA12" s="2"/>
      <c r="AB12" s="2">
        <f t="shared" ref="AB12:AB27" si="1">SUM(Z12:AA12)</f>
        <v>349</v>
      </c>
      <c r="AC12" s="2">
        <f t="shared" ref="AC12:AC27" si="2">AVERAGE(X12,V12,T12,R12,P12,N12,L12,J12,H12,F12,D12)</f>
        <v>34.9</v>
      </c>
      <c r="AD12" s="2"/>
      <c r="AE12" s="2">
        <f t="shared" ref="AE12:AE27" si="3">AVERAGE(AC12:AD12)</f>
        <v>34.9</v>
      </c>
    </row>
    <row r="13" spans="1:31" ht="11.25" customHeight="1" x14ac:dyDescent="0.2">
      <c r="A13" s="12" t="s">
        <v>35</v>
      </c>
      <c r="B13" s="11"/>
      <c r="C13" s="10" t="s">
        <v>819</v>
      </c>
      <c r="D13" s="28">
        <v>40</v>
      </c>
      <c r="E13" s="9"/>
      <c r="F13" s="28">
        <v>32</v>
      </c>
      <c r="G13" s="9"/>
      <c r="H13" s="28">
        <v>20</v>
      </c>
      <c r="I13" s="9"/>
      <c r="J13" s="28">
        <v>35</v>
      </c>
      <c r="K13" s="9"/>
      <c r="L13" s="28">
        <v>48</v>
      </c>
      <c r="M13" s="9"/>
      <c r="N13" s="28">
        <v>25</v>
      </c>
      <c r="O13" s="9"/>
      <c r="P13" s="28">
        <v>30</v>
      </c>
      <c r="Q13" s="9"/>
      <c r="R13" s="28">
        <v>43</v>
      </c>
      <c r="S13" s="9"/>
      <c r="T13" s="28">
        <v>42</v>
      </c>
      <c r="U13" s="9"/>
      <c r="V13" s="28">
        <v>30</v>
      </c>
      <c r="W13" s="9"/>
      <c r="X13" s="28">
        <v>0</v>
      </c>
      <c r="Y13" s="8"/>
      <c r="Z13" s="2">
        <f t="shared" si="0"/>
        <v>345</v>
      </c>
      <c r="AA13" s="2"/>
      <c r="AB13" s="2">
        <f t="shared" si="1"/>
        <v>345</v>
      </c>
      <c r="AC13" s="2">
        <f t="shared" si="2"/>
        <v>31.363636363636363</v>
      </c>
      <c r="AD13" s="2"/>
      <c r="AE13" s="2">
        <f t="shared" si="3"/>
        <v>31.363636363636363</v>
      </c>
    </row>
    <row r="14" spans="1:31" ht="11.25" customHeight="1" x14ac:dyDescent="0.2">
      <c r="A14" s="12" t="s">
        <v>33</v>
      </c>
      <c r="B14" s="11"/>
      <c r="C14" s="10" t="s">
        <v>818</v>
      </c>
      <c r="D14" s="28">
        <v>40</v>
      </c>
      <c r="E14" s="9"/>
      <c r="F14" s="28">
        <v>20</v>
      </c>
      <c r="G14" s="9"/>
      <c r="H14" s="28">
        <v>20</v>
      </c>
      <c r="I14" s="9"/>
      <c r="J14" s="28">
        <v>37</v>
      </c>
      <c r="K14" s="9"/>
      <c r="L14" s="28">
        <v>48</v>
      </c>
      <c r="M14" s="9"/>
      <c r="N14" s="9" t="s">
        <v>708</v>
      </c>
      <c r="O14" s="9"/>
      <c r="P14" s="28">
        <v>30</v>
      </c>
      <c r="Q14" s="9"/>
      <c r="R14" s="28">
        <v>45</v>
      </c>
      <c r="S14" s="9"/>
      <c r="T14" s="28">
        <v>45</v>
      </c>
      <c r="U14" s="9"/>
      <c r="V14" s="28">
        <v>30</v>
      </c>
      <c r="W14" s="9"/>
      <c r="X14" s="28">
        <v>20</v>
      </c>
      <c r="Y14" s="8"/>
      <c r="Z14" s="2">
        <f t="shared" si="0"/>
        <v>335</v>
      </c>
      <c r="AA14" s="2"/>
      <c r="AB14" s="2">
        <f t="shared" si="1"/>
        <v>335</v>
      </c>
      <c r="AC14" s="2">
        <f t="shared" si="2"/>
        <v>33.5</v>
      </c>
      <c r="AD14" s="2"/>
      <c r="AE14" s="2">
        <f t="shared" si="3"/>
        <v>33.5</v>
      </c>
    </row>
    <row r="15" spans="1:31" ht="11.25" customHeight="1" x14ac:dyDescent="0.2">
      <c r="A15" s="12" t="s">
        <v>31</v>
      </c>
      <c r="B15" s="11"/>
      <c r="C15" s="10" t="s">
        <v>804</v>
      </c>
      <c r="D15" s="28">
        <v>40</v>
      </c>
      <c r="E15" s="9"/>
      <c r="F15" s="28">
        <v>20</v>
      </c>
      <c r="G15" s="9"/>
      <c r="H15" s="28">
        <v>20</v>
      </c>
      <c r="I15" s="9"/>
      <c r="J15" s="28">
        <v>39</v>
      </c>
      <c r="K15" s="9"/>
      <c r="L15" s="28">
        <v>48</v>
      </c>
      <c r="M15" s="9"/>
      <c r="N15" s="9" t="s">
        <v>708</v>
      </c>
      <c r="O15" s="9"/>
      <c r="P15" s="28">
        <v>30</v>
      </c>
      <c r="Q15" s="9"/>
      <c r="R15" s="28">
        <v>44</v>
      </c>
      <c r="S15" s="9"/>
      <c r="T15" s="28">
        <v>44</v>
      </c>
      <c r="U15" s="9"/>
      <c r="V15" s="28">
        <v>30</v>
      </c>
      <c r="W15" s="9"/>
      <c r="X15" s="28">
        <v>20</v>
      </c>
      <c r="Y15" s="8"/>
      <c r="Z15" s="2">
        <f t="shared" si="0"/>
        <v>335</v>
      </c>
      <c r="AA15" s="2"/>
      <c r="AB15" s="2">
        <f t="shared" si="1"/>
        <v>335</v>
      </c>
      <c r="AC15" s="2">
        <f t="shared" si="2"/>
        <v>33.5</v>
      </c>
      <c r="AD15" s="2"/>
      <c r="AE15" s="2">
        <f t="shared" si="3"/>
        <v>33.5</v>
      </c>
    </row>
    <row r="16" spans="1:31" ht="11.25" customHeight="1" x14ac:dyDescent="0.2">
      <c r="A16" s="12" t="s">
        <v>29</v>
      </c>
      <c r="B16" s="11"/>
      <c r="C16" s="10" t="s">
        <v>812</v>
      </c>
      <c r="D16" s="28">
        <v>40</v>
      </c>
      <c r="E16" s="9"/>
      <c r="F16" s="28">
        <v>23</v>
      </c>
      <c r="G16" s="9"/>
      <c r="H16" s="28">
        <v>16</v>
      </c>
      <c r="I16" s="9"/>
      <c r="J16" s="28">
        <v>30</v>
      </c>
      <c r="K16" s="9"/>
      <c r="L16" s="28">
        <v>48</v>
      </c>
      <c r="M16" s="9"/>
      <c r="N16" s="9" t="s">
        <v>708</v>
      </c>
      <c r="O16" s="9"/>
      <c r="P16" s="28">
        <v>25</v>
      </c>
      <c r="Q16" s="9"/>
      <c r="R16" s="28">
        <v>40</v>
      </c>
      <c r="S16" s="9"/>
      <c r="T16" s="28">
        <v>40</v>
      </c>
      <c r="U16" s="9"/>
      <c r="V16" s="28">
        <v>30</v>
      </c>
      <c r="W16" s="9"/>
      <c r="X16" s="28">
        <v>32</v>
      </c>
      <c r="Y16" s="8"/>
      <c r="Z16" s="2">
        <f t="shared" si="0"/>
        <v>324</v>
      </c>
      <c r="AA16" s="2"/>
      <c r="AB16" s="2">
        <f t="shared" si="1"/>
        <v>324</v>
      </c>
      <c r="AC16" s="2">
        <f t="shared" si="2"/>
        <v>32.4</v>
      </c>
      <c r="AD16" s="2"/>
      <c r="AE16" s="2">
        <f t="shared" si="3"/>
        <v>32.4</v>
      </c>
    </row>
    <row r="17" spans="1:31" ht="11.25" customHeight="1" x14ac:dyDescent="0.2">
      <c r="A17" s="12" t="s">
        <v>27</v>
      </c>
      <c r="B17" s="11"/>
      <c r="C17" s="10" t="s">
        <v>807</v>
      </c>
      <c r="D17" s="28">
        <v>40</v>
      </c>
      <c r="E17" s="9"/>
      <c r="F17" s="28">
        <v>20</v>
      </c>
      <c r="G17" s="9"/>
      <c r="H17" s="28">
        <v>18</v>
      </c>
      <c r="I17" s="9"/>
      <c r="J17" s="28">
        <v>25</v>
      </c>
      <c r="K17" s="9"/>
      <c r="L17" s="28">
        <v>48</v>
      </c>
      <c r="M17" s="9"/>
      <c r="N17" s="9" t="s">
        <v>708</v>
      </c>
      <c r="O17" s="9"/>
      <c r="P17" s="28">
        <v>30</v>
      </c>
      <c r="Q17" s="9"/>
      <c r="R17" s="28">
        <v>33</v>
      </c>
      <c r="S17" s="9"/>
      <c r="T17" s="28">
        <v>32</v>
      </c>
      <c r="U17" s="9"/>
      <c r="V17" s="28">
        <v>30</v>
      </c>
      <c r="W17" s="9"/>
      <c r="X17" s="28">
        <v>17</v>
      </c>
      <c r="Y17" s="8"/>
      <c r="Z17" s="2">
        <f t="shared" si="0"/>
        <v>293</v>
      </c>
      <c r="AA17" s="2"/>
      <c r="AB17" s="2">
        <f t="shared" si="1"/>
        <v>293</v>
      </c>
      <c r="AC17" s="2">
        <f t="shared" si="2"/>
        <v>29.3</v>
      </c>
      <c r="AD17" s="2"/>
      <c r="AE17" s="2">
        <f t="shared" si="3"/>
        <v>29.3</v>
      </c>
    </row>
    <row r="18" spans="1:31" ht="11.25" customHeight="1" x14ac:dyDescent="0.2">
      <c r="A18" s="12" t="s">
        <v>25</v>
      </c>
      <c r="B18" s="11"/>
      <c r="C18" s="10" t="s">
        <v>817</v>
      </c>
      <c r="D18" s="28">
        <v>40</v>
      </c>
      <c r="E18" s="9"/>
      <c r="F18" s="28">
        <v>6</v>
      </c>
      <c r="G18" s="9"/>
      <c r="H18" s="28">
        <v>20</v>
      </c>
      <c r="I18" s="9"/>
      <c r="J18" s="28">
        <v>30</v>
      </c>
      <c r="K18" s="9"/>
      <c r="L18" s="28">
        <v>45</v>
      </c>
      <c r="M18" s="9"/>
      <c r="N18" s="9" t="s">
        <v>708</v>
      </c>
      <c r="O18" s="9"/>
      <c r="P18" s="28">
        <v>30</v>
      </c>
      <c r="Q18" s="9"/>
      <c r="R18" s="28">
        <v>41</v>
      </c>
      <c r="S18" s="9"/>
      <c r="T18" s="28">
        <v>37</v>
      </c>
      <c r="U18" s="9"/>
      <c r="V18" s="28">
        <v>30</v>
      </c>
      <c r="W18" s="9"/>
      <c r="X18" s="9">
        <v>0</v>
      </c>
      <c r="Y18" s="8"/>
      <c r="Z18" s="2">
        <f t="shared" si="0"/>
        <v>279</v>
      </c>
      <c r="AA18" s="2"/>
      <c r="AB18" s="2">
        <f t="shared" si="1"/>
        <v>279</v>
      </c>
      <c r="AC18" s="2">
        <f t="shared" si="2"/>
        <v>27.9</v>
      </c>
      <c r="AD18" s="2"/>
      <c r="AE18" s="2">
        <f t="shared" si="3"/>
        <v>27.9</v>
      </c>
    </row>
    <row r="19" spans="1:31" ht="11.25" customHeight="1" x14ac:dyDescent="0.2">
      <c r="A19" s="12" t="s">
        <v>23</v>
      </c>
      <c r="B19" s="11"/>
      <c r="C19" s="10" t="s">
        <v>809</v>
      </c>
      <c r="D19" s="28">
        <v>35</v>
      </c>
      <c r="E19" s="9"/>
      <c r="F19" s="28">
        <v>19</v>
      </c>
      <c r="G19" s="9"/>
      <c r="H19" s="28">
        <v>14</v>
      </c>
      <c r="I19" s="9"/>
      <c r="J19" s="28">
        <v>16</v>
      </c>
      <c r="K19" s="9"/>
      <c r="L19" s="28">
        <v>35</v>
      </c>
      <c r="M19" s="9"/>
      <c r="N19" s="9" t="s">
        <v>708</v>
      </c>
      <c r="O19" s="9"/>
      <c r="P19" s="28">
        <v>25</v>
      </c>
      <c r="Q19" s="9"/>
      <c r="R19" s="28">
        <v>35</v>
      </c>
      <c r="S19" s="9"/>
      <c r="T19" s="28">
        <v>31</v>
      </c>
      <c r="U19" s="9"/>
      <c r="V19" s="28">
        <v>30</v>
      </c>
      <c r="W19" s="9"/>
      <c r="X19" s="28">
        <v>37</v>
      </c>
      <c r="Y19" s="8"/>
      <c r="Z19" s="2">
        <f t="shared" si="0"/>
        <v>277</v>
      </c>
      <c r="AA19" s="2"/>
      <c r="AB19" s="2">
        <f t="shared" si="1"/>
        <v>277</v>
      </c>
      <c r="AC19" s="2">
        <f t="shared" si="2"/>
        <v>27.7</v>
      </c>
      <c r="AD19" s="2"/>
      <c r="AE19" s="2">
        <f t="shared" si="3"/>
        <v>27.7</v>
      </c>
    </row>
    <row r="20" spans="1:31" ht="11.25" customHeight="1" x14ac:dyDescent="0.2">
      <c r="A20" s="12" t="s">
        <v>21</v>
      </c>
      <c r="B20" s="11"/>
      <c r="C20" s="10" t="s">
        <v>808</v>
      </c>
      <c r="D20" s="28">
        <v>35</v>
      </c>
      <c r="E20" s="9"/>
      <c r="F20" s="28">
        <v>16</v>
      </c>
      <c r="G20" s="9"/>
      <c r="H20" s="28">
        <v>14</v>
      </c>
      <c r="I20" s="9"/>
      <c r="J20" s="28">
        <v>25</v>
      </c>
      <c r="K20" s="9"/>
      <c r="L20" s="28">
        <v>40</v>
      </c>
      <c r="M20" s="9"/>
      <c r="N20" s="9" t="s">
        <v>708</v>
      </c>
      <c r="O20" s="9"/>
      <c r="P20" s="28">
        <v>25</v>
      </c>
      <c r="Q20" s="9"/>
      <c r="R20" s="28">
        <v>37</v>
      </c>
      <c r="S20" s="9"/>
      <c r="T20" s="28">
        <v>34</v>
      </c>
      <c r="U20" s="9"/>
      <c r="V20" s="28">
        <v>30</v>
      </c>
      <c r="W20" s="9"/>
      <c r="X20" s="28">
        <v>6</v>
      </c>
      <c r="Y20" s="8"/>
      <c r="Z20" s="2">
        <f t="shared" si="0"/>
        <v>262</v>
      </c>
      <c r="AA20" s="2"/>
      <c r="AB20" s="2">
        <f t="shared" si="1"/>
        <v>262</v>
      </c>
      <c r="AC20" s="2">
        <f t="shared" si="2"/>
        <v>26.2</v>
      </c>
      <c r="AD20" s="2"/>
      <c r="AE20" s="2">
        <f t="shared" si="3"/>
        <v>26.2</v>
      </c>
    </row>
    <row r="21" spans="1:31" ht="11.25" customHeight="1" x14ac:dyDescent="0.2">
      <c r="A21" s="12" t="s">
        <v>19</v>
      </c>
      <c r="B21" s="11"/>
      <c r="C21" s="10" t="s">
        <v>811</v>
      </c>
      <c r="D21" s="28">
        <v>45</v>
      </c>
      <c r="E21" s="9"/>
      <c r="F21" s="28">
        <v>4</v>
      </c>
      <c r="G21" s="9"/>
      <c r="H21" s="28">
        <v>12</v>
      </c>
      <c r="I21" s="9"/>
      <c r="J21" s="28">
        <v>11</v>
      </c>
      <c r="K21" s="9"/>
      <c r="L21" s="28">
        <v>40</v>
      </c>
      <c r="M21" s="9"/>
      <c r="N21" s="9" t="s">
        <v>708</v>
      </c>
      <c r="O21" s="9"/>
      <c r="P21" s="28">
        <v>25</v>
      </c>
      <c r="Q21" s="9"/>
      <c r="R21" s="28">
        <v>30</v>
      </c>
      <c r="S21" s="9"/>
      <c r="T21" s="28">
        <v>38</v>
      </c>
      <c r="U21" s="9"/>
      <c r="V21" s="28">
        <v>30</v>
      </c>
      <c r="W21" s="9"/>
      <c r="X21" s="28">
        <v>0</v>
      </c>
      <c r="Y21" s="8"/>
      <c r="Z21" s="2">
        <f t="shared" si="0"/>
        <v>235</v>
      </c>
      <c r="AA21" s="2"/>
      <c r="AB21" s="2">
        <f t="shared" si="1"/>
        <v>235</v>
      </c>
      <c r="AC21" s="2">
        <f t="shared" si="2"/>
        <v>23.5</v>
      </c>
      <c r="AD21" s="2"/>
      <c r="AE21" s="2">
        <f t="shared" si="3"/>
        <v>23.5</v>
      </c>
    </row>
    <row r="22" spans="1:31" ht="11.25" customHeight="1" x14ac:dyDescent="0.2">
      <c r="A22" s="12" t="s">
        <v>17</v>
      </c>
      <c r="B22" s="11"/>
      <c r="C22" s="10" t="s">
        <v>813</v>
      </c>
      <c r="D22" s="28">
        <v>20</v>
      </c>
      <c r="E22" s="9"/>
      <c r="F22" s="28">
        <v>6</v>
      </c>
      <c r="G22" s="9"/>
      <c r="H22" s="28">
        <v>12</v>
      </c>
      <c r="I22" s="9"/>
      <c r="J22" s="28">
        <v>11</v>
      </c>
      <c r="K22" s="9"/>
      <c r="L22" s="28">
        <v>30</v>
      </c>
      <c r="M22" s="9"/>
      <c r="N22" s="9" t="s">
        <v>708</v>
      </c>
      <c r="O22" s="9"/>
      <c r="P22" s="28">
        <v>25</v>
      </c>
      <c r="Q22" s="9"/>
      <c r="R22" s="28">
        <v>40</v>
      </c>
      <c r="S22" s="9"/>
      <c r="T22" s="28">
        <v>39</v>
      </c>
      <c r="U22" s="9"/>
      <c r="V22" s="28">
        <v>30</v>
      </c>
      <c r="W22" s="9"/>
      <c r="X22" s="28">
        <v>8</v>
      </c>
      <c r="Y22" s="8"/>
      <c r="Z22" s="2">
        <f t="shared" si="0"/>
        <v>221</v>
      </c>
      <c r="AA22" s="2"/>
      <c r="AB22" s="2">
        <f t="shared" si="1"/>
        <v>221</v>
      </c>
      <c r="AC22" s="2">
        <f t="shared" si="2"/>
        <v>22.1</v>
      </c>
      <c r="AD22" s="2"/>
      <c r="AE22" s="2">
        <f t="shared" si="3"/>
        <v>22.1</v>
      </c>
    </row>
    <row r="23" spans="1:31" ht="11.25" customHeight="1" x14ac:dyDescent="0.2">
      <c r="A23" s="12" t="s">
        <v>15</v>
      </c>
      <c r="B23" s="11"/>
      <c r="C23" s="10" t="s">
        <v>810</v>
      </c>
      <c r="D23" s="28">
        <v>20</v>
      </c>
      <c r="E23" s="9"/>
      <c r="F23" s="28">
        <v>11</v>
      </c>
      <c r="G23" s="9"/>
      <c r="H23" s="28">
        <v>14</v>
      </c>
      <c r="I23" s="9"/>
      <c r="J23" s="28">
        <v>15</v>
      </c>
      <c r="K23" s="9"/>
      <c r="L23" s="28">
        <v>35</v>
      </c>
      <c r="M23" s="9"/>
      <c r="N23" s="9" t="s">
        <v>708</v>
      </c>
      <c r="O23" s="9"/>
      <c r="P23" s="28">
        <v>30</v>
      </c>
      <c r="Q23" s="9"/>
      <c r="R23" s="28">
        <v>31</v>
      </c>
      <c r="S23" s="9"/>
      <c r="T23" s="28">
        <v>30</v>
      </c>
      <c r="U23" s="9"/>
      <c r="V23" s="28">
        <v>30</v>
      </c>
      <c r="W23" s="9"/>
      <c r="X23" s="9">
        <v>0</v>
      </c>
      <c r="Y23" s="8"/>
      <c r="Z23" s="2">
        <f t="shared" si="0"/>
        <v>216</v>
      </c>
      <c r="AA23" s="2"/>
      <c r="AB23" s="2">
        <f t="shared" si="1"/>
        <v>216</v>
      </c>
      <c r="AC23" s="2">
        <f t="shared" si="2"/>
        <v>21.6</v>
      </c>
      <c r="AD23" s="2"/>
      <c r="AE23" s="2">
        <f t="shared" si="3"/>
        <v>21.6</v>
      </c>
    </row>
    <row r="24" spans="1:31" ht="11.25" customHeight="1" x14ac:dyDescent="0.2">
      <c r="A24" s="12" t="s">
        <v>13</v>
      </c>
      <c r="B24" s="11"/>
      <c r="C24" s="10" t="s">
        <v>815</v>
      </c>
      <c r="D24" s="28">
        <v>20</v>
      </c>
      <c r="E24" s="9"/>
      <c r="F24" s="28">
        <v>9</v>
      </c>
      <c r="G24" s="9"/>
      <c r="H24" s="28">
        <v>16</v>
      </c>
      <c r="I24" s="9"/>
      <c r="J24" s="28">
        <v>4</v>
      </c>
      <c r="K24" s="9"/>
      <c r="L24" s="28">
        <v>38</v>
      </c>
      <c r="M24" s="9"/>
      <c r="N24" s="9" t="s">
        <v>708</v>
      </c>
      <c r="O24" s="9"/>
      <c r="P24" s="28">
        <v>25</v>
      </c>
      <c r="Q24" s="9"/>
      <c r="R24" s="28">
        <v>30</v>
      </c>
      <c r="S24" s="9"/>
      <c r="T24" s="28">
        <v>31</v>
      </c>
      <c r="U24" s="9"/>
      <c r="V24" s="28">
        <v>30</v>
      </c>
      <c r="W24" s="9"/>
      <c r="X24" s="9">
        <v>0</v>
      </c>
      <c r="Y24" s="8"/>
      <c r="Z24" s="2">
        <f t="shared" si="0"/>
        <v>203</v>
      </c>
      <c r="AA24" s="2"/>
      <c r="AB24" s="2">
        <f t="shared" si="1"/>
        <v>203</v>
      </c>
      <c r="AC24" s="2">
        <f t="shared" si="2"/>
        <v>20.3</v>
      </c>
      <c r="AD24" s="2"/>
      <c r="AE24" s="2">
        <f t="shared" si="3"/>
        <v>20.3</v>
      </c>
    </row>
    <row r="25" spans="1:31" ht="11.25" customHeight="1" x14ac:dyDescent="0.2">
      <c r="A25" s="12" t="s">
        <v>11</v>
      </c>
      <c r="B25" s="11"/>
      <c r="C25" s="10" t="s">
        <v>816</v>
      </c>
      <c r="D25" s="28">
        <v>10</v>
      </c>
      <c r="E25" s="9"/>
      <c r="F25" s="28">
        <v>4</v>
      </c>
      <c r="G25" s="9"/>
      <c r="H25" s="28">
        <v>2</v>
      </c>
      <c r="I25" s="9"/>
      <c r="J25" s="28">
        <v>2</v>
      </c>
      <c r="K25" s="9"/>
      <c r="L25" s="28">
        <v>35</v>
      </c>
      <c r="M25" s="9"/>
      <c r="N25" s="9" t="s">
        <v>708</v>
      </c>
      <c r="O25" s="9"/>
      <c r="P25" s="28">
        <v>25</v>
      </c>
      <c r="Q25" s="9"/>
      <c r="R25" s="28">
        <v>14</v>
      </c>
      <c r="S25" s="9"/>
      <c r="T25" s="28">
        <v>17</v>
      </c>
      <c r="U25" s="9"/>
      <c r="V25" s="28">
        <v>30</v>
      </c>
      <c r="W25" s="9"/>
      <c r="X25" s="28">
        <v>12</v>
      </c>
      <c r="Y25" s="8"/>
      <c r="Z25" s="2">
        <f t="shared" si="0"/>
        <v>151</v>
      </c>
      <c r="AA25" s="2"/>
      <c r="AB25" s="2">
        <f t="shared" si="1"/>
        <v>151</v>
      </c>
      <c r="AC25" s="2">
        <f t="shared" si="2"/>
        <v>15.1</v>
      </c>
      <c r="AD25" s="2"/>
      <c r="AE25" s="2">
        <f t="shared" si="3"/>
        <v>15.1</v>
      </c>
    </row>
    <row r="26" spans="1:31" ht="11.25" customHeight="1" x14ac:dyDescent="0.2">
      <c r="A26" s="12" t="s">
        <v>9</v>
      </c>
      <c r="B26" s="11"/>
      <c r="C26" s="10" t="s">
        <v>806</v>
      </c>
      <c r="D26" s="28">
        <v>0</v>
      </c>
      <c r="E26" s="9"/>
      <c r="F26" s="28">
        <v>2</v>
      </c>
      <c r="G26" s="9"/>
      <c r="H26" s="28">
        <v>14</v>
      </c>
      <c r="I26" s="9"/>
      <c r="J26" s="28">
        <v>5</v>
      </c>
      <c r="K26" s="9"/>
      <c r="L26" s="28">
        <v>35</v>
      </c>
      <c r="M26" s="9"/>
      <c r="N26" s="9" t="s">
        <v>708</v>
      </c>
      <c r="O26" s="9"/>
      <c r="P26" s="28">
        <v>25</v>
      </c>
      <c r="Q26" s="9"/>
      <c r="R26" s="28">
        <v>15</v>
      </c>
      <c r="S26" s="9"/>
      <c r="T26" s="28">
        <v>13</v>
      </c>
      <c r="U26" s="9"/>
      <c r="V26" s="28">
        <v>30</v>
      </c>
      <c r="W26" s="9"/>
      <c r="X26" s="28">
        <v>0</v>
      </c>
      <c r="Y26" s="8"/>
      <c r="Z26" s="2">
        <f t="shared" si="0"/>
        <v>139</v>
      </c>
      <c r="AA26" s="2"/>
      <c r="AB26" s="2">
        <f t="shared" si="1"/>
        <v>139</v>
      </c>
      <c r="AC26" s="2">
        <f t="shared" si="2"/>
        <v>13.9</v>
      </c>
      <c r="AD26" s="2"/>
      <c r="AE26" s="2">
        <f t="shared" si="3"/>
        <v>13.9</v>
      </c>
    </row>
    <row r="27" spans="1:31" ht="11.25" customHeight="1" thickBot="1" x14ac:dyDescent="0.25">
      <c r="A27" s="7" t="s">
        <v>7</v>
      </c>
      <c r="B27" s="6"/>
      <c r="C27" s="5" t="s">
        <v>805</v>
      </c>
      <c r="D27" s="29">
        <v>10</v>
      </c>
      <c r="E27" s="4"/>
      <c r="F27" s="29">
        <v>0</v>
      </c>
      <c r="G27" s="4"/>
      <c r="H27" s="29">
        <v>12</v>
      </c>
      <c r="I27" s="4"/>
      <c r="J27" s="29">
        <v>0</v>
      </c>
      <c r="K27" s="4"/>
      <c r="L27" s="29">
        <v>25</v>
      </c>
      <c r="M27" s="4"/>
      <c r="N27" s="9" t="s">
        <v>708</v>
      </c>
      <c r="O27" s="4"/>
      <c r="P27" s="29">
        <v>25</v>
      </c>
      <c r="Q27" s="4"/>
      <c r="R27" s="29">
        <v>7</v>
      </c>
      <c r="S27" s="4"/>
      <c r="T27" s="29">
        <v>6</v>
      </c>
      <c r="U27" s="4"/>
      <c r="V27" s="29">
        <v>30</v>
      </c>
      <c r="W27" s="4"/>
      <c r="X27" s="29">
        <v>2</v>
      </c>
      <c r="Y27" s="3"/>
      <c r="Z27" s="2">
        <f t="shared" si="0"/>
        <v>117</v>
      </c>
      <c r="AA27" s="2"/>
      <c r="AB27" s="2">
        <f t="shared" si="1"/>
        <v>117</v>
      </c>
      <c r="AC27" s="2">
        <f t="shared" si="2"/>
        <v>11.7</v>
      </c>
      <c r="AD27" s="2"/>
      <c r="AE27" s="2">
        <f t="shared" si="3"/>
        <v>11.7</v>
      </c>
    </row>
  </sheetData>
  <sortState xmlns:xlrd2="http://schemas.microsoft.com/office/spreadsheetml/2017/richdata2" ref="B12:AE27">
    <sortCondition descending="1" ref="Z12:Z27"/>
  </sortState>
  <mergeCells count="35">
    <mergeCell ref="Z7:AA7"/>
    <mergeCell ref="AC7:AD7"/>
    <mergeCell ref="B3:R3"/>
    <mergeCell ref="B4:C4"/>
    <mergeCell ref="D4:E4"/>
    <mergeCell ref="F4:R4"/>
    <mergeCell ref="B5:C5"/>
    <mergeCell ref="F5:R5"/>
    <mergeCell ref="H7:I7"/>
    <mergeCell ref="J7:K7"/>
    <mergeCell ref="L7:M7"/>
    <mergeCell ref="N7:O7"/>
    <mergeCell ref="P7:Q7"/>
    <mergeCell ref="R7:S7"/>
    <mergeCell ref="T7:U7"/>
    <mergeCell ref="V7:W7"/>
    <mergeCell ref="A7:A11"/>
    <mergeCell ref="B7:B8"/>
    <mergeCell ref="C7:C8"/>
    <mergeCell ref="D7:E7"/>
    <mergeCell ref="F7:G7"/>
    <mergeCell ref="B11:C11"/>
    <mergeCell ref="B10:C10"/>
    <mergeCell ref="X7:Y7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X8:Y8"/>
  </mergeCells>
  <pageMargins left="0.39370078740157477" right="0.39370078740157477" top="0.39370078740157477" bottom="0.39370078740157477" header="0" footer="0"/>
  <pageSetup paperSize="9" scale="0" fitToHeight="0" pageOrder="overThenDown" orientation="landscape" horizontalDpi="0" verticalDpi="0" copies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8598C-127E-4F73-91A4-4D2744252C73}">
  <sheetPr>
    <outlinePr summaryBelow="0" summaryRight="0"/>
    <pageSetUpPr autoPageBreaks="0" fitToPage="1"/>
  </sheetPr>
  <dimension ref="A1:AE36"/>
  <sheetViews>
    <sheetView topLeftCell="A8" workbookViewId="0">
      <selection activeCell="B12" sqref="B12:B36"/>
    </sheetView>
  </sheetViews>
  <sheetFormatPr defaultColWidth="9.109375" defaultRowHeight="10.199999999999999" x14ac:dyDescent="0.2"/>
  <cols>
    <col min="1" max="1" width="5" style="1" customWidth="1"/>
    <col min="2" max="2" width="17" style="1" customWidth="1"/>
    <col min="3" max="3" width="10" style="1" customWidth="1"/>
    <col min="4" max="25" width="4" style="1" customWidth="1"/>
    <col min="26" max="26" width="7" style="1" customWidth="1"/>
    <col min="27" max="27" width="7.5546875" style="1" customWidth="1"/>
    <col min="28" max="256" width="9.109375" style="1" customWidth="1"/>
    <col min="257" max="16384" width="9.109375" style="1"/>
  </cols>
  <sheetData>
    <row r="1" spans="1:31" ht="11.25" customHeight="1" x14ac:dyDescent="0.2">
      <c r="B1" s="25" t="s">
        <v>70</v>
      </c>
    </row>
    <row r="2" spans="1:31" ht="11.25" customHeight="1" x14ac:dyDescent="0.2"/>
    <row r="3" spans="1:31" ht="11.25" customHeight="1" x14ac:dyDescent="0.2">
      <c r="B3" s="48" t="s">
        <v>958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31" ht="11.25" customHeight="1" x14ac:dyDescent="0.2">
      <c r="B4" s="48" t="s">
        <v>783</v>
      </c>
      <c r="C4" s="48"/>
      <c r="D4" s="48" t="s">
        <v>706</v>
      </c>
      <c r="E4" s="48"/>
      <c r="F4" s="48"/>
      <c r="G4" s="48"/>
      <c r="H4" s="48" t="s">
        <v>824</v>
      </c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1:31" ht="11.25" customHeight="1" x14ac:dyDescent="0.2">
      <c r="B5" s="48" t="s">
        <v>66</v>
      </c>
      <c r="C5" s="48"/>
      <c r="H5" s="48" t="s">
        <v>825</v>
      </c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1:31" ht="11.25" customHeight="1" thickBot="1" x14ac:dyDescent="0.25"/>
    <row r="7" spans="1:31" ht="99.9" customHeight="1" thickBot="1" x14ac:dyDescent="0.25">
      <c r="A7" s="39" t="s">
        <v>64</v>
      </c>
      <c r="B7" s="42" t="s">
        <v>63</v>
      </c>
      <c r="C7" s="42" t="s">
        <v>62</v>
      </c>
      <c r="D7" s="36" t="s">
        <v>751</v>
      </c>
      <c r="E7" s="36"/>
      <c r="F7" s="36" t="s">
        <v>335</v>
      </c>
      <c r="G7" s="36"/>
      <c r="H7" s="36" t="s">
        <v>705</v>
      </c>
      <c r="I7" s="36"/>
      <c r="J7" s="36" t="s">
        <v>701</v>
      </c>
      <c r="K7" s="36"/>
      <c r="L7" s="36" t="s">
        <v>782</v>
      </c>
      <c r="M7" s="36"/>
      <c r="N7" s="36" t="s">
        <v>749</v>
      </c>
      <c r="O7" s="36"/>
      <c r="P7" s="36" t="s">
        <v>748</v>
      </c>
      <c r="Q7" s="36"/>
      <c r="R7" s="36" t="s">
        <v>696</v>
      </c>
      <c r="S7" s="36"/>
      <c r="T7" s="36" t="s">
        <v>119</v>
      </c>
      <c r="U7" s="36"/>
      <c r="V7" s="36" t="s">
        <v>747</v>
      </c>
      <c r="W7" s="36"/>
      <c r="X7" s="49" t="s">
        <v>746</v>
      </c>
      <c r="Y7" s="49"/>
      <c r="Z7" s="45" t="s">
        <v>56</v>
      </c>
      <c r="AA7" s="46"/>
      <c r="AB7" s="24" t="s">
        <v>54</v>
      </c>
      <c r="AC7" s="47" t="s">
        <v>55</v>
      </c>
      <c r="AD7" s="46"/>
      <c r="AE7" s="23" t="s">
        <v>54</v>
      </c>
    </row>
    <row r="8" spans="1:31" ht="75" customHeight="1" x14ac:dyDescent="0.2">
      <c r="A8" s="40"/>
      <c r="B8" s="43"/>
      <c r="C8" s="43"/>
      <c r="D8" s="37" t="s">
        <v>781</v>
      </c>
      <c r="E8" s="37"/>
      <c r="F8" s="37" t="s">
        <v>780</v>
      </c>
      <c r="G8" s="37"/>
      <c r="H8" s="37" t="s">
        <v>695</v>
      </c>
      <c r="I8" s="37"/>
      <c r="J8" s="37" t="s">
        <v>779</v>
      </c>
      <c r="K8" s="37"/>
      <c r="L8" s="37" t="s">
        <v>322</v>
      </c>
      <c r="M8" s="37"/>
      <c r="N8" s="37" t="s">
        <v>742</v>
      </c>
      <c r="O8" s="37"/>
      <c r="P8" s="37" t="s">
        <v>324</v>
      </c>
      <c r="Q8" s="37"/>
      <c r="R8" s="37" t="s">
        <v>325</v>
      </c>
      <c r="S8" s="37"/>
      <c r="T8" s="37" t="s">
        <v>387</v>
      </c>
      <c r="U8" s="37"/>
      <c r="V8" s="37" t="s">
        <v>148</v>
      </c>
      <c r="W8" s="37"/>
      <c r="X8" s="38" t="s">
        <v>740</v>
      </c>
      <c r="Y8" s="38"/>
      <c r="Z8" s="2"/>
      <c r="AA8" s="2"/>
      <c r="AB8" s="2"/>
      <c r="AC8" s="2"/>
      <c r="AD8" s="2"/>
      <c r="AE8" s="2"/>
    </row>
    <row r="9" spans="1:31" ht="11.25" customHeight="1" x14ac:dyDescent="0.2">
      <c r="A9" s="40"/>
      <c r="B9" s="22"/>
      <c r="C9" s="21"/>
      <c r="D9" s="18" t="s">
        <v>48</v>
      </c>
      <c r="E9" s="18" t="s">
        <v>47</v>
      </c>
      <c r="F9" s="18" t="s">
        <v>48</v>
      </c>
      <c r="G9" s="18" t="s">
        <v>47</v>
      </c>
      <c r="H9" s="18" t="s">
        <v>48</v>
      </c>
      <c r="I9" s="18" t="s">
        <v>47</v>
      </c>
      <c r="J9" s="18" t="s">
        <v>48</v>
      </c>
      <c r="K9" s="18" t="s">
        <v>47</v>
      </c>
      <c r="L9" s="18" t="s">
        <v>48</v>
      </c>
      <c r="M9" s="18" t="s">
        <v>47</v>
      </c>
      <c r="N9" s="18" t="s">
        <v>48</v>
      </c>
      <c r="O9" s="18" t="s">
        <v>47</v>
      </c>
      <c r="P9" s="18" t="s">
        <v>48</v>
      </c>
      <c r="Q9" s="18" t="s">
        <v>47</v>
      </c>
      <c r="R9" s="18" t="s">
        <v>48</v>
      </c>
      <c r="S9" s="18" t="s">
        <v>47</v>
      </c>
      <c r="T9" s="18" t="s">
        <v>48</v>
      </c>
      <c r="U9" s="18" t="s">
        <v>47</v>
      </c>
      <c r="V9" s="18" t="s">
        <v>48</v>
      </c>
      <c r="W9" s="18" t="s">
        <v>47</v>
      </c>
      <c r="X9" s="18" t="s">
        <v>48</v>
      </c>
      <c r="Y9" s="20" t="s">
        <v>47</v>
      </c>
      <c r="Z9" s="18" t="s">
        <v>48</v>
      </c>
      <c r="AA9" s="19" t="s">
        <v>47</v>
      </c>
      <c r="AB9" s="19"/>
      <c r="AC9" s="18" t="s">
        <v>48</v>
      </c>
      <c r="AD9" s="17" t="s">
        <v>47</v>
      </c>
      <c r="AE9" s="2"/>
    </row>
    <row r="10" spans="1:31" ht="11.25" customHeight="1" x14ac:dyDescent="0.2">
      <c r="A10" s="40"/>
      <c r="B10" s="44" t="s">
        <v>46</v>
      </c>
      <c r="C10" s="44"/>
      <c r="D10" s="16" t="s">
        <v>321</v>
      </c>
      <c r="E10" s="16"/>
      <c r="F10" s="16" t="s">
        <v>110</v>
      </c>
      <c r="G10" s="16"/>
      <c r="H10" s="16" t="s">
        <v>44</v>
      </c>
      <c r="I10" s="16"/>
      <c r="J10" s="16" t="s">
        <v>38</v>
      </c>
      <c r="K10" s="16"/>
      <c r="L10" s="16" t="s">
        <v>72</v>
      </c>
      <c r="M10" s="16"/>
      <c r="N10" s="16" t="s">
        <v>72</v>
      </c>
      <c r="O10" s="16"/>
      <c r="P10" s="16" t="s">
        <v>72</v>
      </c>
      <c r="Q10" s="16"/>
      <c r="R10" s="16" t="s">
        <v>73</v>
      </c>
      <c r="S10" s="16"/>
      <c r="T10" s="16" t="s">
        <v>71</v>
      </c>
      <c r="U10" s="16" t="s">
        <v>321</v>
      </c>
      <c r="V10" s="16" t="s">
        <v>715</v>
      </c>
      <c r="W10" s="16"/>
      <c r="X10" s="16" t="s">
        <v>71</v>
      </c>
      <c r="Y10" s="15"/>
      <c r="Z10" s="2"/>
      <c r="AA10" s="2"/>
      <c r="AB10" s="2"/>
      <c r="AC10" s="2"/>
      <c r="AD10" s="2"/>
      <c r="AE10" s="2"/>
    </row>
    <row r="11" spans="1:31" ht="11.25" customHeight="1" x14ac:dyDescent="0.2">
      <c r="A11" s="41"/>
      <c r="B11" s="44" t="s">
        <v>43</v>
      </c>
      <c r="C11" s="44"/>
      <c r="D11" s="14" t="s">
        <v>13</v>
      </c>
      <c r="E11" s="14"/>
      <c r="F11" s="14" t="s">
        <v>757</v>
      </c>
      <c r="G11" s="14"/>
      <c r="H11" s="14" t="s">
        <v>87</v>
      </c>
      <c r="I11" s="14"/>
      <c r="J11" s="14" t="s">
        <v>1</v>
      </c>
      <c r="K11" s="14"/>
      <c r="L11" s="14" t="s">
        <v>72</v>
      </c>
      <c r="M11" s="14"/>
      <c r="N11" s="14" t="s">
        <v>13</v>
      </c>
      <c r="O11" s="14"/>
      <c r="P11" s="14" t="s">
        <v>23</v>
      </c>
      <c r="Q11" s="14"/>
      <c r="R11" s="14" t="s">
        <v>73</v>
      </c>
      <c r="S11" s="14"/>
      <c r="T11" s="14" t="s">
        <v>27</v>
      </c>
      <c r="U11" s="14"/>
      <c r="V11" s="14" t="s">
        <v>76</v>
      </c>
      <c r="W11" s="14"/>
      <c r="X11" s="14" t="s">
        <v>5</v>
      </c>
      <c r="Y11" s="13"/>
      <c r="Z11" s="2"/>
      <c r="AA11" s="2"/>
      <c r="AB11" s="2"/>
      <c r="AC11" s="2"/>
      <c r="AD11" s="2"/>
      <c r="AE11" s="2"/>
    </row>
    <row r="12" spans="1:31" ht="11.25" customHeight="1" x14ac:dyDescent="0.2">
      <c r="A12" s="12" t="s">
        <v>37</v>
      </c>
      <c r="B12" s="11"/>
      <c r="C12" s="10" t="s">
        <v>765</v>
      </c>
      <c r="D12" s="28">
        <v>60</v>
      </c>
      <c r="E12" s="9"/>
      <c r="F12" s="28">
        <v>70</v>
      </c>
      <c r="G12" s="9"/>
      <c r="H12" s="28">
        <v>35</v>
      </c>
      <c r="I12" s="9"/>
      <c r="J12" s="28">
        <v>36</v>
      </c>
      <c r="K12" s="9"/>
      <c r="L12" s="28">
        <v>30</v>
      </c>
      <c r="M12" s="9"/>
      <c r="N12" s="28">
        <v>30</v>
      </c>
      <c r="O12" s="9"/>
      <c r="P12" s="28">
        <v>24</v>
      </c>
      <c r="Q12" s="9"/>
      <c r="R12" s="28">
        <v>20</v>
      </c>
      <c r="S12" s="9"/>
      <c r="T12" s="28">
        <v>18</v>
      </c>
      <c r="U12" s="9"/>
      <c r="V12" s="28">
        <v>48</v>
      </c>
      <c r="W12" s="9"/>
      <c r="X12" s="28">
        <v>29</v>
      </c>
      <c r="Y12" s="8"/>
      <c r="Z12" s="2">
        <f t="shared" ref="Z12:Z36" si="0">SUM(X12,V12,T12,R12,P12,N12,L12,J12,H12,F12,D12)</f>
        <v>400</v>
      </c>
      <c r="AA12" s="2"/>
      <c r="AB12" s="2">
        <f t="shared" ref="AB12:AB36" si="1">SUM(Z12:AA12)</f>
        <v>400</v>
      </c>
      <c r="AC12" s="2">
        <f t="shared" ref="AC12:AC36" si="2">AVERAGE(X12,V12,T12,R12,P12,N12,L12,J12,H12,F12,D12)</f>
        <v>36.363636363636367</v>
      </c>
      <c r="AD12" s="2"/>
      <c r="AE12" s="2">
        <f t="shared" ref="AE12:AE36" si="3">AVERAGE(AC12:AD12)</f>
        <v>36.363636363636367</v>
      </c>
    </row>
    <row r="13" spans="1:31" ht="11.25" customHeight="1" x14ac:dyDescent="0.2">
      <c r="A13" s="12" t="s">
        <v>35</v>
      </c>
      <c r="B13" s="11"/>
      <c r="C13" s="10" t="s">
        <v>771</v>
      </c>
      <c r="D13" s="28">
        <v>30</v>
      </c>
      <c r="E13" s="9"/>
      <c r="F13" s="28">
        <v>60</v>
      </c>
      <c r="G13" s="9"/>
      <c r="H13" s="28">
        <v>40</v>
      </c>
      <c r="I13" s="9"/>
      <c r="J13" s="28">
        <v>33</v>
      </c>
      <c r="K13" s="9"/>
      <c r="L13" s="28">
        <v>30</v>
      </c>
      <c r="M13" s="9"/>
      <c r="N13" s="28">
        <v>30</v>
      </c>
      <c r="O13" s="9"/>
      <c r="P13" s="28">
        <v>23</v>
      </c>
      <c r="Q13" s="9"/>
      <c r="R13" s="28">
        <v>20</v>
      </c>
      <c r="S13" s="9"/>
      <c r="T13" s="28">
        <v>26</v>
      </c>
      <c r="U13" s="9"/>
      <c r="V13" s="28">
        <v>37</v>
      </c>
      <c r="W13" s="9"/>
      <c r="X13" s="28">
        <v>28</v>
      </c>
      <c r="Y13" s="8"/>
      <c r="Z13" s="2">
        <f t="shared" si="0"/>
        <v>357</v>
      </c>
      <c r="AA13" s="2"/>
      <c r="AB13" s="2">
        <f t="shared" si="1"/>
        <v>357</v>
      </c>
      <c r="AC13" s="2">
        <f t="shared" si="2"/>
        <v>32.454545454545453</v>
      </c>
      <c r="AD13" s="2"/>
      <c r="AE13" s="2">
        <f t="shared" si="3"/>
        <v>32.454545454545453</v>
      </c>
    </row>
    <row r="14" spans="1:31" ht="11.25" customHeight="1" x14ac:dyDescent="0.2">
      <c r="A14" s="12" t="s">
        <v>33</v>
      </c>
      <c r="B14" s="11"/>
      <c r="C14" s="10" t="s">
        <v>758</v>
      </c>
      <c r="D14" s="28">
        <v>45</v>
      </c>
      <c r="E14" s="9"/>
      <c r="F14" s="28">
        <v>60</v>
      </c>
      <c r="G14" s="9"/>
      <c r="H14" s="28">
        <v>30</v>
      </c>
      <c r="I14" s="9"/>
      <c r="J14" s="28">
        <v>17</v>
      </c>
      <c r="K14" s="9"/>
      <c r="L14" s="28">
        <v>30</v>
      </c>
      <c r="M14" s="9"/>
      <c r="N14" s="28">
        <v>21</v>
      </c>
      <c r="O14" s="9"/>
      <c r="P14" s="28">
        <v>8</v>
      </c>
      <c r="Q14" s="9"/>
      <c r="R14" s="28">
        <v>20</v>
      </c>
      <c r="S14" s="9"/>
      <c r="T14" s="28">
        <v>36</v>
      </c>
      <c r="U14" s="9"/>
      <c r="V14" s="28">
        <v>46</v>
      </c>
      <c r="W14" s="9"/>
      <c r="X14" s="28">
        <v>34</v>
      </c>
      <c r="Y14" s="8"/>
      <c r="Z14" s="2">
        <f t="shared" si="0"/>
        <v>347</v>
      </c>
      <c r="AA14" s="2"/>
      <c r="AB14" s="2">
        <f t="shared" si="1"/>
        <v>347</v>
      </c>
      <c r="AC14" s="2">
        <f t="shared" si="2"/>
        <v>31.545454545454547</v>
      </c>
      <c r="AD14" s="2"/>
      <c r="AE14" s="2">
        <f t="shared" si="3"/>
        <v>31.545454545454547</v>
      </c>
    </row>
    <row r="15" spans="1:31" ht="11.25" customHeight="1" x14ac:dyDescent="0.2">
      <c r="A15" s="12" t="s">
        <v>31</v>
      </c>
      <c r="B15" s="11"/>
      <c r="C15" s="10" t="s">
        <v>763</v>
      </c>
      <c r="D15" s="28">
        <v>30</v>
      </c>
      <c r="E15" s="9"/>
      <c r="F15" s="28">
        <v>45</v>
      </c>
      <c r="G15" s="9"/>
      <c r="H15" s="28">
        <v>45</v>
      </c>
      <c r="I15" s="9"/>
      <c r="J15" s="28">
        <v>30</v>
      </c>
      <c r="K15" s="9"/>
      <c r="L15" s="28">
        <v>30</v>
      </c>
      <c r="M15" s="9"/>
      <c r="N15" s="28">
        <v>10</v>
      </c>
      <c r="O15" s="9"/>
      <c r="P15" s="28">
        <v>16</v>
      </c>
      <c r="Q15" s="9"/>
      <c r="R15" s="28">
        <v>20</v>
      </c>
      <c r="S15" s="9"/>
      <c r="T15" s="28">
        <v>2</v>
      </c>
      <c r="U15" s="9"/>
      <c r="V15" s="28">
        <v>32</v>
      </c>
      <c r="W15" s="9"/>
      <c r="X15" s="28">
        <v>25</v>
      </c>
      <c r="Y15" s="8"/>
      <c r="Z15" s="2">
        <f t="shared" si="0"/>
        <v>285</v>
      </c>
      <c r="AA15" s="2"/>
      <c r="AB15" s="2">
        <f t="shared" si="1"/>
        <v>285</v>
      </c>
      <c r="AC15" s="2">
        <f t="shared" si="2"/>
        <v>25.90909090909091</v>
      </c>
      <c r="AD15" s="2"/>
      <c r="AE15" s="2">
        <f t="shared" si="3"/>
        <v>25.90909090909091</v>
      </c>
    </row>
    <row r="16" spans="1:31" ht="11.25" customHeight="1" x14ac:dyDescent="0.2">
      <c r="A16" s="12" t="s">
        <v>29</v>
      </c>
      <c r="B16" s="11"/>
      <c r="C16" s="10" t="s">
        <v>762</v>
      </c>
      <c r="D16" s="28">
        <v>25</v>
      </c>
      <c r="E16" s="9"/>
      <c r="F16" s="28">
        <v>70</v>
      </c>
      <c r="G16" s="9"/>
      <c r="H16" s="28">
        <v>35</v>
      </c>
      <c r="I16" s="9"/>
      <c r="J16" s="28">
        <v>9</v>
      </c>
      <c r="K16" s="9"/>
      <c r="L16" s="28">
        <v>30</v>
      </c>
      <c r="M16" s="9"/>
      <c r="N16" s="28">
        <v>8</v>
      </c>
      <c r="O16" s="9"/>
      <c r="P16" s="28">
        <v>9</v>
      </c>
      <c r="Q16" s="9"/>
      <c r="R16" s="28">
        <v>20</v>
      </c>
      <c r="S16" s="9"/>
      <c r="T16" s="28">
        <v>6</v>
      </c>
      <c r="U16" s="9"/>
      <c r="V16" s="28">
        <v>28</v>
      </c>
      <c r="W16" s="9"/>
      <c r="X16" s="28">
        <v>35</v>
      </c>
      <c r="Y16" s="8"/>
      <c r="Z16" s="2">
        <f t="shared" si="0"/>
        <v>275</v>
      </c>
      <c r="AA16" s="2"/>
      <c r="AB16" s="2">
        <f t="shared" si="1"/>
        <v>275</v>
      </c>
      <c r="AC16" s="2">
        <f t="shared" si="2"/>
        <v>25</v>
      </c>
      <c r="AD16" s="2"/>
      <c r="AE16" s="2">
        <f t="shared" si="3"/>
        <v>25</v>
      </c>
    </row>
    <row r="17" spans="1:31" ht="11.25" customHeight="1" x14ac:dyDescent="0.2">
      <c r="A17" s="12" t="s">
        <v>27</v>
      </c>
      <c r="B17" s="11"/>
      <c r="C17" s="10" t="s">
        <v>770</v>
      </c>
      <c r="D17" s="28">
        <v>10</v>
      </c>
      <c r="E17" s="9"/>
      <c r="F17" s="28">
        <v>50</v>
      </c>
      <c r="G17" s="9"/>
      <c r="H17" s="28">
        <v>35</v>
      </c>
      <c r="I17" s="9"/>
      <c r="J17" s="28">
        <v>17</v>
      </c>
      <c r="K17" s="9"/>
      <c r="L17" s="28">
        <v>30</v>
      </c>
      <c r="M17" s="9"/>
      <c r="N17" s="28">
        <v>30</v>
      </c>
      <c r="O17" s="9"/>
      <c r="P17" s="28">
        <v>8</v>
      </c>
      <c r="Q17" s="9"/>
      <c r="R17" s="28">
        <v>20</v>
      </c>
      <c r="S17" s="9"/>
      <c r="T17" s="28">
        <v>18</v>
      </c>
      <c r="U17" s="9"/>
      <c r="V17" s="28">
        <v>30</v>
      </c>
      <c r="W17" s="9"/>
      <c r="X17" s="28">
        <v>20</v>
      </c>
      <c r="Y17" s="8"/>
      <c r="Z17" s="2">
        <f t="shared" si="0"/>
        <v>268</v>
      </c>
      <c r="AA17" s="2"/>
      <c r="AB17" s="2">
        <f t="shared" si="1"/>
        <v>268</v>
      </c>
      <c r="AC17" s="2">
        <f t="shared" si="2"/>
        <v>24.363636363636363</v>
      </c>
      <c r="AD17" s="2"/>
      <c r="AE17" s="2">
        <f t="shared" si="3"/>
        <v>24.363636363636363</v>
      </c>
    </row>
    <row r="18" spans="1:31" ht="11.25" customHeight="1" x14ac:dyDescent="0.2">
      <c r="A18" s="12" t="s">
        <v>25</v>
      </c>
      <c r="B18" s="11"/>
      <c r="C18" s="10" t="s">
        <v>761</v>
      </c>
      <c r="D18" s="28">
        <v>25</v>
      </c>
      <c r="E18" s="9"/>
      <c r="F18" s="28">
        <v>70</v>
      </c>
      <c r="G18" s="9"/>
      <c r="H18" s="28">
        <v>30</v>
      </c>
      <c r="I18" s="9"/>
      <c r="J18" s="28">
        <v>9</v>
      </c>
      <c r="K18" s="9"/>
      <c r="L18" s="28">
        <v>30</v>
      </c>
      <c r="M18" s="9"/>
      <c r="N18" s="28">
        <v>14</v>
      </c>
      <c r="O18" s="9"/>
      <c r="P18" s="28">
        <v>8</v>
      </c>
      <c r="Q18" s="9"/>
      <c r="R18" s="28">
        <v>20</v>
      </c>
      <c r="S18" s="9"/>
      <c r="T18" s="28">
        <v>11</v>
      </c>
      <c r="U18" s="9"/>
      <c r="V18" s="28">
        <v>34</v>
      </c>
      <c r="W18" s="9"/>
      <c r="X18" s="28">
        <v>15</v>
      </c>
      <c r="Y18" s="8"/>
      <c r="Z18" s="2">
        <f t="shared" si="0"/>
        <v>266</v>
      </c>
      <c r="AA18" s="2"/>
      <c r="AB18" s="2">
        <f t="shared" si="1"/>
        <v>266</v>
      </c>
      <c r="AC18" s="2">
        <f t="shared" si="2"/>
        <v>24.181818181818183</v>
      </c>
      <c r="AD18" s="2"/>
      <c r="AE18" s="2">
        <f t="shared" si="3"/>
        <v>24.181818181818183</v>
      </c>
    </row>
    <row r="19" spans="1:31" ht="11.25" customHeight="1" x14ac:dyDescent="0.2">
      <c r="A19" s="12" t="s">
        <v>23</v>
      </c>
      <c r="B19" s="11"/>
      <c r="C19" s="10" t="s">
        <v>759</v>
      </c>
      <c r="D19" s="28">
        <v>15</v>
      </c>
      <c r="E19" s="9"/>
      <c r="F19" s="28">
        <v>55</v>
      </c>
      <c r="G19" s="9"/>
      <c r="H19" s="28">
        <v>25</v>
      </c>
      <c r="I19" s="9"/>
      <c r="J19" s="28">
        <v>20</v>
      </c>
      <c r="K19" s="9"/>
      <c r="L19" s="28">
        <v>30</v>
      </c>
      <c r="M19" s="9"/>
      <c r="N19" s="28">
        <v>18</v>
      </c>
      <c r="O19" s="9"/>
      <c r="P19" s="28">
        <v>14</v>
      </c>
      <c r="Q19" s="9"/>
      <c r="R19" s="28">
        <v>20</v>
      </c>
      <c r="S19" s="9"/>
      <c r="T19" s="28">
        <v>16</v>
      </c>
      <c r="U19" s="9"/>
      <c r="V19" s="28">
        <v>32</v>
      </c>
      <c r="W19" s="9"/>
      <c r="X19" s="28">
        <v>18</v>
      </c>
      <c r="Y19" s="8"/>
      <c r="Z19" s="2">
        <f t="shared" si="0"/>
        <v>263</v>
      </c>
      <c r="AA19" s="2"/>
      <c r="AB19" s="2">
        <f t="shared" si="1"/>
        <v>263</v>
      </c>
      <c r="AC19" s="2">
        <f t="shared" si="2"/>
        <v>23.90909090909091</v>
      </c>
      <c r="AD19" s="2"/>
      <c r="AE19" s="2">
        <f t="shared" si="3"/>
        <v>23.90909090909091</v>
      </c>
    </row>
    <row r="20" spans="1:31" ht="11.25" customHeight="1" x14ac:dyDescent="0.2">
      <c r="A20" s="12" t="s">
        <v>21</v>
      </c>
      <c r="B20" s="11"/>
      <c r="C20" s="10" t="s">
        <v>754</v>
      </c>
      <c r="D20" s="28">
        <v>10</v>
      </c>
      <c r="E20" s="9"/>
      <c r="F20" s="28">
        <v>65</v>
      </c>
      <c r="G20" s="9"/>
      <c r="H20" s="28">
        <v>30</v>
      </c>
      <c r="I20" s="9"/>
      <c r="J20" s="28">
        <v>29</v>
      </c>
      <c r="K20" s="9"/>
      <c r="L20" s="28">
        <v>30</v>
      </c>
      <c r="M20" s="9"/>
      <c r="N20" s="28">
        <v>12</v>
      </c>
      <c r="O20" s="9"/>
      <c r="P20" s="28">
        <v>16</v>
      </c>
      <c r="Q20" s="9"/>
      <c r="R20" s="28">
        <v>20</v>
      </c>
      <c r="S20" s="9"/>
      <c r="T20" s="28">
        <v>2</v>
      </c>
      <c r="U20" s="9"/>
      <c r="V20" s="28">
        <v>33</v>
      </c>
      <c r="W20" s="9"/>
      <c r="X20" s="28">
        <v>15</v>
      </c>
      <c r="Y20" s="8"/>
      <c r="Z20" s="2">
        <f t="shared" si="0"/>
        <v>262</v>
      </c>
      <c r="AA20" s="2"/>
      <c r="AB20" s="2">
        <f t="shared" si="1"/>
        <v>262</v>
      </c>
      <c r="AC20" s="2">
        <f t="shared" si="2"/>
        <v>23.818181818181817</v>
      </c>
      <c r="AD20" s="2"/>
      <c r="AE20" s="2">
        <f t="shared" si="3"/>
        <v>23.818181818181817</v>
      </c>
    </row>
    <row r="21" spans="1:31" ht="11.25" customHeight="1" x14ac:dyDescent="0.2">
      <c r="A21" s="12" t="s">
        <v>19</v>
      </c>
      <c r="B21" s="11"/>
      <c r="C21" s="10" t="s">
        <v>772</v>
      </c>
      <c r="D21" s="28">
        <v>10</v>
      </c>
      <c r="E21" s="9"/>
      <c r="F21" s="28">
        <v>60</v>
      </c>
      <c r="G21" s="9"/>
      <c r="H21" s="28">
        <v>30</v>
      </c>
      <c r="I21" s="9"/>
      <c r="J21" s="28">
        <v>31</v>
      </c>
      <c r="K21" s="9"/>
      <c r="L21" s="28">
        <v>30</v>
      </c>
      <c r="M21" s="9"/>
      <c r="N21" s="28">
        <v>27</v>
      </c>
      <c r="O21" s="9"/>
      <c r="P21" s="28">
        <v>8</v>
      </c>
      <c r="Q21" s="9"/>
      <c r="R21" s="28">
        <v>20</v>
      </c>
      <c r="S21" s="9"/>
      <c r="T21" s="28">
        <v>0</v>
      </c>
      <c r="U21" s="9"/>
      <c r="V21" s="28">
        <v>31</v>
      </c>
      <c r="W21" s="9"/>
      <c r="X21" s="28">
        <v>10</v>
      </c>
      <c r="Y21" s="8"/>
      <c r="Z21" s="2">
        <f t="shared" si="0"/>
        <v>257</v>
      </c>
      <c r="AA21" s="2"/>
      <c r="AB21" s="2">
        <f t="shared" si="1"/>
        <v>257</v>
      </c>
      <c r="AC21" s="2">
        <f t="shared" si="2"/>
        <v>23.363636363636363</v>
      </c>
      <c r="AD21" s="2"/>
      <c r="AE21" s="2">
        <f t="shared" si="3"/>
        <v>23.363636363636363</v>
      </c>
    </row>
    <row r="22" spans="1:31" ht="11.25" customHeight="1" x14ac:dyDescent="0.2">
      <c r="A22" s="12" t="s">
        <v>17</v>
      </c>
      <c r="B22" s="11"/>
      <c r="C22" s="10" t="s">
        <v>760</v>
      </c>
      <c r="D22" s="28">
        <v>0</v>
      </c>
      <c r="E22" s="9"/>
      <c r="F22" s="28">
        <v>50</v>
      </c>
      <c r="G22" s="9"/>
      <c r="H22" s="28">
        <v>30</v>
      </c>
      <c r="I22" s="9"/>
      <c r="J22" s="28">
        <v>33</v>
      </c>
      <c r="K22" s="9"/>
      <c r="L22" s="28">
        <v>30</v>
      </c>
      <c r="M22" s="9"/>
      <c r="N22" s="28">
        <v>25</v>
      </c>
      <c r="O22" s="9"/>
      <c r="P22" s="28">
        <v>14</v>
      </c>
      <c r="Q22" s="9"/>
      <c r="R22" s="28">
        <v>20</v>
      </c>
      <c r="S22" s="9"/>
      <c r="T22" s="28">
        <v>0</v>
      </c>
      <c r="U22" s="9"/>
      <c r="V22" s="28">
        <v>22</v>
      </c>
      <c r="W22" s="9"/>
      <c r="X22" s="28">
        <v>23</v>
      </c>
      <c r="Y22" s="8"/>
      <c r="Z22" s="2">
        <f t="shared" si="0"/>
        <v>247</v>
      </c>
      <c r="AA22" s="2"/>
      <c r="AB22" s="2">
        <f t="shared" si="1"/>
        <v>247</v>
      </c>
      <c r="AC22" s="2">
        <f t="shared" si="2"/>
        <v>22.454545454545453</v>
      </c>
      <c r="AD22" s="2"/>
      <c r="AE22" s="2">
        <f t="shared" si="3"/>
        <v>22.454545454545453</v>
      </c>
    </row>
    <row r="23" spans="1:31" ht="11.25" customHeight="1" x14ac:dyDescent="0.2">
      <c r="A23" s="12" t="s">
        <v>15</v>
      </c>
      <c r="B23" s="11"/>
      <c r="C23" s="10" t="s">
        <v>755</v>
      </c>
      <c r="D23" s="28">
        <v>0</v>
      </c>
      <c r="E23" s="9"/>
      <c r="F23" s="28">
        <v>70</v>
      </c>
      <c r="G23" s="9"/>
      <c r="H23" s="28">
        <v>40</v>
      </c>
      <c r="I23" s="9"/>
      <c r="J23" s="28">
        <v>28</v>
      </c>
      <c r="K23" s="9"/>
      <c r="L23" s="28">
        <v>30</v>
      </c>
      <c r="M23" s="9"/>
      <c r="N23" s="28">
        <v>6</v>
      </c>
      <c r="O23" s="9"/>
      <c r="P23" s="28">
        <v>0</v>
      </c>
      <c r="Q23" s="9"/>
      <c r="R23" s="28">
        <v>20</v>
      </c>
      <c r="S23" s="9"/>
      <c r="T23" s="28">
        <v>0</v>
      </c>
      <c r="U23" s="9"/>
      <c r="V23" s="28">
        <v>8</v>
      </c>
      <c r="W23" s="9"/>
      <c r="X23" s="28">
        <v>20</v>
      </c>
      <c r="Y23" s="8"/>
      <c r="Z23" s="2">
        <f t="shared" si="0"/>
        <v>222</v>
      </c>
      <c r="AA23" s="2"/>
      <c r="AB23" s="2">
        <f t="shared" si="1"/>
        <v>222</v>
      </c>
      <c r="AC23" s="2">
        <f t="shared" si="2"/>
        <v>20.181818181818183</v>
      </c>
      <c r="AD23" s="2"/>
      <c r="AE23" s="2">
        <f t="shared" si="3"/>
        <v>20.181818181818183</v>
      </c>
    </row>
    <row r="24" spans="1:31" ht="11.25" customHeight="1" x14ac:dyDescent="0.2">
      <c r="A24" s="12" t="s">
        <v>13</v>
      </c>
      <c r="B24" s="11"/>
      <c r="C24" s="10" t="s">
        <v>774</v>
      </c>
      <c r="D24" s="28">
        <v>0</v>
      </c>
      <c r="E24" s="9"/>
      <c r="F24" s="28">
        <v>60</v>
      </c>
      <c r="G24" s="9"/>
      <c r="H24" s="28">
        <v>5</v>
      </c>
      <c r="I24" s="9"/>
      <c r="J24" s="28">
        <v>12</v>
      </c>
      <c r="K24" s="9"/>
      <c r="L24" s="28">
        <v>30</v>
      </c>
      <c r="M24" s="9"/>
      <c r="N24" s="28">
        <v>12</v>
      </c>
      <c r="O24" s="9"/>
      <c r="P24" s="28">
        <v>24</v>
      </c>
      <c r="Q24" s="9"/>
      <c r="R24" s="28">
        <v>20</v>
      </c>
      <c r="S24" s="9"/>
      <c r="T24" s="28">
        <v>0</v>
      </c>
      <c r="U24" s="9"/>
      <c r="V24" s="28">
        <v>34</v>
      </c>
      <c r="W24" s="9"/>
      <c r="X24" s="28">
        <v>15</v>
      </c>
      <c r="Y24" s="8"/>
      <c r="Z24" s="2">
        <f t="shared" si="0"/>
        <v>212</v>
      </c>
      <c r="AA24" s="2"/>
      <c r="AB24" s="2">
        <f t="shared" si="1"/>
        <v>212</v>
      </c>
      <c r="AC24" s="2">
        <f t="shared" si="2"/>
        <v>19.272727272727273</v>
      </c>
      <c r="AD24" s="2"/>
      <c r="AE24" s="2">
        <f t="shared" si="3"/>
        <v>19.272727272727273</v>
      </c>
    </row>
    <row r="25" spans="1:31" ht="11.25" customHeight="1" x14ac:dyDescent="0.2">
      <c r="A25" s="12" t="s">
        <v>11</v>
      </c>
      <c r="B25" s="11"/>
      <c r="C25" s="10" t="s">
        <v>777</v>
      </c>
      <c r="D25" s="28">
        <v>10</v>
      </c>
      <c r="E25" s="9"/>
      <c r="F25" s="28">
        <v>45</v>
      </c>
      <c r="G25" s="9"/>
      <c r="H25" s="28">
        <v>0</v>
      </c>
      <c r="I25" s="9"/>
      <c r="J25" s="28">
        <v>26</v>
      </c>
      <c r="K25" s="9"/>
      <c r="L25" s="28">
        <v>30</v>
      </c>
      <c r="M25" s="9"/>
      <c r="N25" s="28">
        <v>4</v>
      </c>
      <c r="O25" s="9"/>
      <c r="P25" s="28">
        <v>6</v>
      </c>
      <c r="Q25" s="9"/>
      <c r="R25" s="28">
        <v>20</v>
      </c>
      <c r="S25" s="9"/>
      <c r="T25" s="28">
        <v>0</v>
      </c>
      <c r="U25" s="9"/>
      <c r="V25" s="28">
        <v>41</v>
      </c>
      <c r="W25" s="9"/>
      <c r="X25" s="28">
        <v>23</v>
      </c>
      <c r="Y25" s="8"/>
      <c r="Z25" s="2">
        <f t="shared" si="0"/>
        <v>205</v>
      </c>
      <c r="AA25" s="2"/>
      <c r="AB25" s="2">
        <f t="shared" si="1"/>
        <v>205</v>
      </c>
      <c r="AC25" s="2">
        <f t="shared" si="2"/>
        <v>18.636363636363637</v>
      </c>
      <c r="AD25" s="2"/>
      <c r="AE25" s="2">
        <f t="shared" si="3"/>
        <v>18.636363636363637</v>
      </c>
    </row>
    <row r="26" spans="1:31" ht="11.25" customHeight="1" x14ac:dyDescent="0.2">
      <c r="A26" s="12" t="s">
        <v>9</v>
      </c>
      <c r="B26" s="11"/>
      <c r="C26" s="10" t="s">
        <v>769</v>
      </c>
      <c r="D26" s="28">
        <v>10</v>
      </c>
      <c r="E26" s="9"/>
      <c r="F26" s="28">
        <v>40</v>
      </c>
      <c r="G26" s="9"/>
      <c r="H26" s="28">
        <v>5</v>
      </c>
      <c r="I26" s="9"/>
      <c r="J26" s="28">
        <v>31</v>
      </c>
      <c r="K26" s="9"/>
      <c r="L26" s="28">
        <v>30</v>
      </c>
      <c r="M26" s="9"/>
      <c r="N26" s="28">
        <v>27</v>
      </c>
      <c r="O26" s="9"/>
      <c r="P26" s="28">
        <v>0</v>
      </c>
      <c r="Q26" s="9"/>
      <c r="R26" s="28">
        <v>20</v>
      </c>
      <c r="S26" s="9"/>
      <c r="T26" s="28">
        <v>0</v>
      </c>
      <c r="U26" s="9"/>
      <c r="V26" s="28">
        <v>22</v>
      </c>
      <c r="W26" s="9"/>
      <c r="X26" s="28">
        <v>10</v>
      </c>
      <c r="Y26" s="8"/>
      <c r="Z26" s="2">
        <f t="shared" si="0"/>
        <v>195</v>
      </c>
      <c r="AA26" s="2"/>
      <c r="AB26" s="2">
        <f t="shared" si="1"/>
        <v>195</v>
      </c>
      <c r="AC26" s="2">
        <f t="shared" si="2"/>
        <v>17.727272727272727</v>
      </c>
      <c r="AD26" s="2"/>
      <c r="AE26" s="2">
        <f t="shared" si="3"/>
        <v>17.727272727272727</v>
      </c>
    </row>
    <row r="27" spans="1:31" ht="11.25" customHeight="1" x14ac:dyDescent="0.2">
      <c r="A27" s="12" t="s">
        <v>7</v>
      </c>
      <c r="B27" s="11"/>
      <c r="C27" s="10" t="s">
        <v>768</v>
      </c>
      <c r="D27" s="28">
        <v>30</v>
      </c>
      <c r="E27" s="9"/>
      <c r="F27" s="28">
        <v>30</v>
      </c>
      <c r="G27" s="9"/>
      <c r="H27" s="28">
        <v>5</v>
      </c>
      <c r="I27" s="9"/>
      <c r="J27" s="28">
        <v>10</v>
      </c>
      <c r="K27" s="9"/>
      <c r="L27" s="28">
        <v>30</v>
      </c>
      <c r="M27" s="9"/>
      <c r="N27" s="28">
        <v>4</v>
      </c>
      <c r="O27" s="9"/>
      <c r="P27" s="28">
        <v>0</v>
      </c>
      <c r="Q27" s="9"/>
      <c r="R27" s="28">
        <v>20</v>
      </c>
      <c r="S27" s="9"/>
      <c r="T27" s="28">
        <v>16</v>
      </c>
      <c r="U27" s="9"/>
      <c r="V27" s="28">
        <v>21</v>
      </c>
      <c r="W27" s="9"/>
      <c r="X27" s="28">
        <v>16</v>
      </c>
      <c r="Y27" s="8"/>
      <c r="Z27" s="2">
        <f t="shared" si="0"/>
        <v>182</v>
      </c>
      <c r="AA27" s="2"/>
      <c r="AB27" s="2">
        <f t="shared" si="1"/>
        <v>182</v>
      </c>
      <c r="AC27" s="2">
        <f t="shared" si="2"/>
        <v>16.545454545454547</v>
      </c>
      <c r="AD27" s="2"/>
      <c r="AE27" s="2">
        <f t="shared" si="3"/>
        <v>16.545454545454547</v>
      </c>
    </row>
    <row r="28" spans="1:31" ht="11.25" customHeight="1" x14ac:dyDescent="0.2">
      <c r="A28" s="12" t="s">
        <v>5</v>
      </c>
      <c r="B28" s="11"/>
      <c r="C28" s="10" t="s">
        <v>764</v>
      </c>
      <c r="D28" s="28">
        <v>0</v>
      </c>
      <c r="E28" s="9"/>
      <c r="F28" s="28">
        <v>45</v>
      </c>
      <c r="G28" s="9"/>
      <c r="H28" s="28">
        <v>20</v>
      </c>
      <c r="I28" s="9"/>
      <c r="J28" s="28">
        <v>27</v>
      </c>
      <c r="K28" s="9"/>
      <c r="L28" s="28">
        <v>30</v>
      </c>
      <c r="M28" s="9"/>
      <c r="N28" s="28">
        <v>4</v>
      </c>
      <c r="O28" s="9"/>
      <c r="P28" s="28">
        <v>0</v>
      </c>
      <c r="Q28" s="9"/>
      <c r="R28" s="28">
        <v>20</v>
      </c>
      <c r="S28" s="9"/>
      <c r="T28" s="28">
        <v>0</v>
      </c>
      <c r="U28" s="9"/>
      <c r="V28" s="28">
        <v>14</v>
      </c>
      <c r="W28" s="9"/>
      <c r="X28" s="28">
        <v>15</v>
      </c>
      <c r="Y28" s="8"/>
      <c r="Z28" s="2">
        <f t="shared" si="0"/>
        <v>175</v>
      </c>
      <c r="AA28" s="2"/>
      <c r="AB28" s="2">
        <f t="shared" si="1"/>
        <v>175</v>
      </c>
      <c r="AC28" s="2">
        <f t="shared" si="2"/>
        <v>15.909090909090908</v>
      </c>
      <c r="AD28" s="2"/>
      <c r="AE28" s="2">
        <f t="shared" si="3"/>
        <v>15.909090909090908</v>
      </c>
    </row>
    <row r="29" spans="1:31" ht="11.25" customHeight="1" x14ac:dyDescent="0.2">
      <c r="A29" s="12" t="s">
        <v>3</v>
      </c>
      <c r="B29" s="11"/>
      <c r="C29" s="10" t="s">
        <v>766</v>
      </c>
      <c r="D29" s="28">
        <v>0</v>
      </c>
      <c r="E29" s="9"/>
      <c r="F29" s="28">
        <v>40</v>
      </c>
      <c r="G29" s="9"/>
      <c r="H29" s="28">
        <v>20</v>
      </c>
      <c r="I29" s="9"/>
      <c r="J29" s="28">
        <v>12</v>
      </c>
      <c r="K29" s="9"/>
      <c r="L29" s="28">
        <v>30</v>
      </c>
      <c r="M29" s="9"/>
      <c r="N29" s="28">
        <v>6</v>
      </c>
      <c r="O29" s="9"/>
      <c r="P29" s="28">
        <v>12</v>
      </c>
      <c r="Q29" s="9"/>
      <c r="R29" s="28">
        <v>20</v>
      </c>
      <c r="S29" s="9"/>
      <c r="T29" s="28">
        <v>0</v>
      </c>
      <c r="U29" s="9"/>
      <c r="V29" s="28">
        <v>8</v>
      </c>
      <c r="W29" s="9"/>
      <c r="X29" s="28">
        <v>15</v>
      </c>
      <c r="Y29" s="8"/>
      <c r="Z29" s="2">
        <f t="shared" si="0"/>
        <v>163</v>
      </c>
      <c r="AA29" s="2"/>
      <c r="AB29" s="2">
        <f t="shared" si="1"/>
        <v>163</v>
      </c>
      <c r="AC29" s="2">
        <f t="shared" si="2"/>
        <v>14.818181818181818</v>
      </c>
      <c r="AD29" s="2"/>
      <c r="AE29" s="2">
        <f t="shared" si="3"/>
        <v>14.818181818181818</v>
      </c>
    </row>
    <row r="30" spans="1:31" ht="11.25" customHeight="1" x14ac:dyDescent="0.2">
      <c r="A30" s="12" t="s">
        <v>1</v>
      </c>
      <c r="B30" s="11"/>
      <c r="C30" s="10" t="s">
        <v>756</v>
      </c>
      <c r="D30" s="28">
        <v>0</v>
      </c>
      <c r="E30" s="9"/>
      <c r="F30" s="28">
        <v>50</v>
      </c>
      <c r="G30" s="9"/>
      <c r="H30" s="28">
        <v>20</v>
      </c>
      <c r="I30" s="9"/>
      <c r="J30" s="28">
        <v>17</v>
      </c>
      <c r="K30" s="9"/>
      <c r="L30" s="28">
        <v>30</v>
      </c>
      <c r="M30" s="9"/>
      <c r="N30" s="28">
        <v>6</v>
      </c>
      <c r="O30" s="9"/>
      <c r="P30" s="28">
        <v>0</v>
      </c>
      <c r="Q30" s="9"/>
      <c r="R30" s="28">
        <v>20</v>
      </c>
      <c r="S30" s="9"/>
      <c r="T30" s="28">
        <v>0</v>
      </c>
      <c r="U30" s="9"/>
      <c r="V30" s="28">
        <v>5</v>
      </c>
      <c r="W30" s="9"/>
      <c r="X30" s="28">
        <v>15</v>
      </c>
      <c r="Y30" s="8"/>
      <c r="Z30" s="2">
        <f t="shared" si="0"/>
        <v>163</v>
      </c>
      <c r="AA30" s="2"/>
      <c r="AB30" s="2">
        <f t="shared" si="1"/>
        <v>163</v>
      </c>
      <c r="AC30" s="2">
        <f t="shared" si="2"/>
        <v>14.818181818181818</v>
      </c>
      <c r="AD30" s="2"/>
      <c r="AE30" s="2">
        <f t="shared" si="3"/>
        <v>14.818181818181818</v>
      </c>
    </row>
    <row r="31" spans="1:31" ht="11.25" customHeight="1" x14ac:dyDescent="0.2">
      <c r="A31" s="12" t="s">
        <v>73</v>
      </c>
      <c r="B31" s="11"/>
      <c r="C31" s="10" t="s">
        <v>753</v>
      </c>
      <c r="D31" s="28">
        <v>10</v>
      </c>
      <c r="E31" s="9"/>
      <c r="F31" s="28">
        <v>45</v>
      </c>
      <c r="G31" s="9"/>
      <c r="H31" s="28">
        <v>10</v>
      </c>
      <c r="I31" s="9"/>
      <c r="J31" s="28">
        <v>6</v>
      </c>
      <c r="K31" s="9"/>
      <c r="L31" s="28">
        <v>30</v>
      </c>
      <c r="M31" s="9"/>
      <c r="N31" s="28">
        <v>4</v>
      </c>
      <c r="O31" s="9"/>
      <c r="P31" s="28">
        <v>0</v>
      </c>
      <c r="Q31" s="9"/>
      <c r="R31" s="28">
        <v>20</v>
      </c>
      <c r="S31" s="9"/>
      <c r="T31" s="28">
        <v>2</v>
      </c>
      <c r="U31" s="9"/>
      <c r="V31" s="28">
        <v>23</v>
      </c>
      <c r="W31" s="9"/>
      <c r="X31" s="28">
        <v>10</v>
      </c>
      <c r="Y31" s="8"/>
      <c r="Z31" s="2">
        <f t="shared" si="0"/>
        <v>160</v>
      </c>
      <c r="AA31" s="2"/>
      <c r="AB31" s="2">
        <f t="shared" si="1"/>
        <v>160</v>
      </c>
      <c r="AC31" s="2">
        <f t="shared" si="2"/>
        <v>14.545454545454545</v>
      </c>
      <c r="AD31" s="2"/>
      <c r="AE31" s="2">
        <f t="shared" si="3"/>
        <v>14.545454545454545</v>
      </c>
    </row>
    <row r="32" spans="1:31" ht="11.25" customHeight="1" x14ac:dyDescent="0.2">
      <c r="A32" s="12" t="s">
        <v>87</v>
      </c>
      <c r="B32" s="11"/>
      <c r="C32" s="10" t="s">
        <v>776</v>
      </c>
      <c r="D32" s="28">
        <v>0</v>
      </c>
      <c r="E32" s="9"/>
      <c r="F32" s="28">
        <v>5</v>
      </c>
      <c r="G32" s="9"/>
      <c r="H32" s="28">
        <v>0</v>
      </c>
      <c r="I32" s="9"/>
      <c r="J32" s="28">
        <v>6</v>
      </c>
      <c r="K32" s="9"/>
      <c r="L32" s="28">
        <v>30</v>
      </c>
      <c r="M32" s="9"/>
      <c r="N32" s="28">
        <v>10</v>
      </c>
      <c r="O32" s="9"/>
      <c r="P32" s="28">
        <v>16</v>
      </c>
      <c r="Q32" s="9"/>
      <c r="R32" s="28">
        <v>20</v>
      </c>
      <c r="S32" s="9"/>
      <c r="T32" s="9">
        <v>0</v>
      </c>
      <c r="U32" s="9"/>
      <c r="V32" s="28">
        <v>27</v>
      </c>
      <c r="W32" s="9"/>
      <c r="X32" s="28">
        <v>15</v>
      </c>
      <c r="Y32" s="8"/>
      <c r="Z32" s="2">
        <f t="shared" si="0"/>
        <v>129</v>
      </c>
      <c r="AA32" s="2"/>
      <c r="AB32" s="2">
        <f t="shared" si="1"/>
        <v>129</v>
      </c>
      <c r="AC32" s="2">
        <f t="shared" si="2"/>
        <v>11.727272727272727</v>
      </c>
      <c r="AD32" s="2"/>
      <c r="AE32" s="2">
        <f t="shared" si="3"/>
        <v>11.727272727272727</v>
      </c>
    </row>
    <row r="33" spans="1:31" ht="11.25" customHeight="1" x14ac:dyDescent="0.2">
      <c r="A33" s="12" t="s">
        <v>85</v>
      </c>
      <c r="B33" s="11"/>
      <c r="C33" s="10" t="s">
        <v>775</v>
      </c>
      <c r="D33" s="28">
        <v>0</v>
      </c>
      <c r="E33" s="9"/>
      <c r="F33" s="28">
        <v>10</v>
      </c>
      <c r="G33" s="9"/>
      <c r="H33" s="28">
        <v>10</v>
      </c>
      <c r="I33" s="9"/>
      <c r="J33" s="28">
        <v>10</v>
      </c>
      <c r="K33" s="9"/>
      <c r="L33" s="28">
        <v>30</v>
      </c>
      <c r="M33" s="9"/>
      <c r="N33" s="28">
        <v>4</v>
      </c>
      <c r="O33" s="9"/>
      <c r="P33" s="28">
        <v>0</v>
      </c>
      <c r="Q33" s="9"/>
      <c r="R33" s="28">
        <v>20</v>
      </c>
      <c r="S33" s="9"/>
      <c r="T33" s="28">
        <v>9</v>
      </c>
      <c r="U33" s="9"/>
      <c r="V33" s="28">
        <v>19</v>
      </c>
      <c r="W33" s="9"/>
      <c r="X33" s="28">
        <v>15</v>
      </c>
      <c r="Y33" s="26"/>
      <c r="Z33" s="2">
        <f t="shared" si="0"/>
        <v>127</v>
      </c>
      <c r="AA33" s="2"/>
      <c r="AB33" s="2">
        <f t="shared" si="1"/>
        <v>127</v>
      </c>
      <c r="AC33" s="2">
        <f t="shared" si="2"/>
        <v>11.545454545454545</v>
      </c>
      <c r="AD33" s="2"/>
      <c r="AE33" s="2">
        <f t="shared" si="3"/>
        <v>11.545454545454545</v>
      </c>
    </row>
    <row r="34" spans="1:31" ht="11.25" customHeight="1" x14ac:dyDescent="0.2">
      <c r="A34" s="12" t="s">
        <v>83</v>
      </c>
      <c r="B34" s="11"/>
      <c r="C34" s="10" t="s">
        <v>778</v>
      </c>
      <c r="D34" s="28">
        <v>0</v>
      </c>
      <c r="E34" s="9"/>
      <c r="F34" s="28">
        <v>30</v>
      </c>
      <c r="G34" s="9"/>
      <c r="H34" s="28">
        <v>25</v>
      </c>
      <c r="I34" s="9"/>
      <c r="J34" s="28">
        <v>10</v>
      </c>
      <c r="K34" s="9"/>
      <c r="L34" s="28">
        <v>30</v>
      </c>
      <c r="M34" s="9"/>
      <c r="N34" s="28">
        <v>2</v>
      </c>
      <c r="O34" s="9"/>
      <c r="P34" s="28">
        <v>0</v>
      </c>
      <c r="Q34" s="9"/>
      <c r="R34" s="28">
        <v>20</v>
      </c>
      <c r="S34" s="9"/>
      <c r="T34" s="28">
        <v>0</v>
      </c>
      <c r="U34" s="9"/>
      <c r="V34" s="28">
        <v>1</v>
      </c>
      <c r="W34" s="9"/>
      <c r="X34" s="28">
        <v>0</v>
      </c>
      <c r="Y34" s="26"/>
      <c r="Z34" s="2">
        <f t="shared" si="0"/>
        <v>118</v>
      </c>
      <c r="AA34" s="2"/>
      <c r="AB34" s="2">
        <f t="shared" si="1"/>
        <v>118</v>
      </c>
      <c r="AC34" s="2">
        <f t="shared" si="2"/>
        <v>10.727272727272727</v>
      </c>
      <c r="AD34" s="2"/>
      <c r="AE34" s="2">
        <f t="shared" si="3"/>
        <v>10.727272727272727</v>
      </c>
    </row>
    <row r="35" spans="1:31" ht="11.25" customHeight="1" x14ac:dyDescent="0.2">
      <c r="A35" s="12" t="s">
        <v>80</v>
      </c>
      <c r="B35" s="11"/>
      <c r="C35" s="10" t="s">
        <v>767</v>
      </c>
      <c r="D35" s="28">
        <v>0</v>
      </c>
      <c r="E35" s="9"/>
      <c r="F35" s="28">
        <v>30</v>
      </c>
      <c r="G35" s="9"/>
      <c r="H35" s="28">
        <v>0</v>
      </c>
      <c r="I35" s="9"/>
      <c r="J35" s="28">
        <v>10</v>
      </c>
      <c r="K35" s="9"/>
      <c r="L35" s="28">
        <v>30</v>
      </c>
      <c r="M35" s="9"/>
      <c r="N35" s="28">
        <v>2</v>
      </c>
      <c r="O35" s="9"/>
      <c r="P35" s="28">
        <v>0</v>
      </c>
      <c r="Q35" s="9"/>
      <c r="R35" s="28">
        <v>20</v>
      </c>
      <c r="S35" s="9"/>
      <c r="T35" s="28">
        <v>0</v>
      </c>
      <c r="U35" s="9"/>
      <c r="V35" s="28">
        <v>15</v>
      </c>
      <c r="W35" s="9"/>
      <c r="X35" s="28">
        <v>5</v>
      </c>
      <c r="Y35" s="26"/>
      <c r="Z35" s="2">
        <f t="shared" si="0"/>
        <v>112</v>
      </c>
      <c r="AA35" s="2"/>
      <c r="AB35" s="2">
        <f t="shared" si="1"/>
        <v>112</v>
      </c>
      <c r="AC35" s="2">
        <f t="shared" si="2"/>
        <v>10.181818181818182</v>
      </c>
      <c r="AD35" s="2"/>
      <c r="AE35" s="2">
        <f t="shared" si="3"/>
        <v>10.181818181818182</v>
      </c>
    </row>
    <row r="36" spans="1:31" ht="11.25" customHeight="1" thickBot="1" x14ac:dyDescent="0.25">
      <c r="A36" s="7" t="s">
        <v>76</v>
      </c>
      <c r="B36" s="6"/>
      <c r="C36" s="5" t="s">
        <v>773</v>
      </c>
      <c r="D36" s="29">
        <v>0</v>
      </c>
      <c r="E36" s="4"/>
      <c r="F36" s="29">
        <v>0</v>
      </c>
      <c r="G36" s="4"/>
      <c r="H36" s="29">
        <v>10</v>
      </c>
      <c r="I36" s="4"/>
      <c r="J36" s="29">
        <v>10</v>
      </c>
      <c r="K36" s="4"/>
      <c r="L36" s="29">
        <v>30</v>
      </c>
      <c r="M36" s="4"/>
      <c r="N36" s="29">
        <v>8</v>
      </c>
      <c r="O36" s="4"/>
      <c r="P36" s="29">
        <v>0</v>
      </c>
      <c r="Q36" s="4"/>
      <c r="R36" s="29">
        <v>20</v>
      </c>
      <c r="S36" s="4"/>
      <c r="T36" s="29">
        <v>0</v>
      </c>
      <c r="U36" s="4"/>
      <c r="V36" s="29">
        <v>6</v>
      </c>
      <c r="W36" s="4"/>
      <c r="X36" s="29">
        <v>10</v>
      </c>
      <c r="Y36" s="27"/>
      <c r="Z36" s="2">
        <f t="shared" si="0"/>
        <v>94</v>
      </c>
      <c r="AA36" s="2"/>
      <c r="AB36" s="2">
        <f t="shared" si="1"/>
        <v>94</v>
      </c>
      <c r="AC36" s="2">
        <f t="shared" si="2"/>
        <v>8.545454545454545</v>
      </c>
      <c r="AD36" s="2"/>
      <c r="AE36" s="2">
        <f t="shared" si="3"/>
        <v>8.545454545454545</v>
      </c>
    </row>
  </sheetData>
  <sortState xmlns:xlrd2="http://schemas.microsoft.com/office/spreadsheetml/2017/richdata2" ref="B12:AE36">
    <sortCondition descending="1" ref="Z12:Z36"/>
  </sortState>
  <mergeCells count="35">
    <mergeCell ref="AC7:AD7"/>
    <mergeCell ref="Z7:AA7"/>
    <mergeCell ref="B3:T3"/>
    <mergeCell ref="B4:C4"/>
    <mergeCell ref="D4:G4"/>
    <mergeCell ref="H4:T4"/>
    <mergeCell ref="B5:C5"/>
    <mergeCell ref="H5:T5"/>
    <mergeCell ref="T7:U7"/>
    <mergeCell ref="H7:I7"/>
    <mergeCell ref="J7:K7"/>
    <mergeCell ref="L7:M7"/>
    <mergeCell ref="N7:O7"/>
    <mergeCell ref="P7:Q7"/>
    <mergeCell ref="R7:S7"/>
    <mergeCell ref="V7:W7"/>
    <mergeCell ref="A7:A11"/>
    <mergeCell ref="B7:B8"/>
    <mergeCell ref="C7:C8"/>
    <mergeCell ref="D7:E7"/>
    <mergeCell ref="F7:G7"/>
    <mergeCell ref="B10:C10"/>
    <mergeCell ref="B11:C11"/>
    <mergeCell ref="J8:K8"/>
    <mergeCell ref="L8:M8"/>
    <mergeCell ref="N8:O8"/>
    <mergeCell ref="X7:Y7"/>
    <mergeCell ref="D8:E8"/>
    <mergeCell ref="F8:G8"/>
    <mergeCell ref="H8:I8"/>
    <mergeCell ref="T8:U8"/>
    <mergeCell ref="V8:W8"/>
    <mergeCell ref="X8:Y8"/>
    <mergeCell ref="P8:Q8"/>
    <mergeCell ref="R8:S8"/>
  </mergeCells>
  <pageMargins left="0.39370078740157477" right="0.39370078740157477" top="0.39370078740157477" bottom="0.39370078740157477" header="0" footer="0"/>
  <pageSetup paperSize="9" scale="0" fitToHeight="0" pageOrder="overThenDown" orientation="landscape" horizontalDpi="0" verticalDpi="0" copies="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F38C2-ECAC-4183-841E-2A9461624684}">
  <sheetPr>
    <outlinePr summaryBelow="0" summaryRight="0"/>
    <pageSetUpPr autoPageBreaks="0" fitToPage="1"/>
  </sheetPr>
  <dimension ref="A1:AI32"/>
  <sheetViews>
    <sheetView topLeftCell="A8" workbookViewId="0">
      <selection activeCell="B12" sqref="B12:B32"/>
    </sheetView>
  </sheetViews>
  <sheetFormatPr defaultColWidth="9.109375" defaultRowHeight="10.199999999999999" x14ac:dyDescent="0.2"/>
  <cols>
    <col min="1" max="1" width="5" style="1" customWidth="1"/>
    <col min="2" max="2" width="17" style="1" customWidth="1"/>
    <col min="3" max="3" width="10" style="1" customWidth="1"/>
    <col min="4" max="29" width="4" style="1" customWidth="1"/>
    <col min="30" max="256" width="9.109375" style="1" customWidth="1"/>
    <col min="257" max="16384" width="9.109375" style="1"/>
  </cols>
  <sheetData>
    <row r="1" spans="1:35" ht="11.25" customHeight="1" x14ac:dyDescent="0.2">
      <c r="B1" s="25" t="s">
        <v>70</v>
      </c>
    </row>
    <row r="2" spans="1:35" ht="11.25" customHeight="1" x14ac:dyDescent="0.2"/>
    <row r="3" spans="1:35" ht="11.25" customHeight="1" x14ac:dyDescent="0.2">
      <c r="B3" s="48" t="s">
        <v>958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35" ht="21.75" customHeight="1" x14ac:dyDescent="0.2">
      <c r="B4" s="48" t="s">
        <v>300</v>
      </c>
      <c r="C4" s="48"/>
      <c r="D4" s="48" t="s">
        <v>130</v>
      </c>
      <c r="E4" s="48"/>
      <c r="F4" s="48"/>
      <c r="G4" s="48"/>
      <c r="H4" s="48" t="s">
        <v>299</v>
      </c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1:35" ht="11.25" customHeight="1" x14ac:dyDescent="0.2">
      <c r="B5" s="48" t="s">
        <v>66</v>
      </c>
      <c r="C5" s="48"/>
      <c r="H5" s="48" t="s">
        <v>298</v>
      </c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1:35" ht="11.25" customHeight="1" thickBot="1" x14ac:dyDescent="0.25"/>
    <row r="7" spans="1:35" ht="99.9" customHeight="1" thickBot="1" x14ac:dyDescent="0.25">
      <c r="A7" s="39" t="s">
        <v>64</v>
      </c>
      <c r="B7" s="42" t="s">
        <v>63</v>
      </c>
      <c r="C7" s="42" t="s">
        <v>62</v>
      </c>
      <c r="D7" s="36" t="s">
        <v>297</v>
      </c>
      <c r="E7" s="36"/>
      <c r="F7" s="36" t="s">
        <v>296</v>
      </c>
      <c r="G7" s="36"/>
      <c r="H7" s="36" t="s">
        <v>295</v>
      </c>
      <c r="I7" s="36"/>
      <c r="J7" s="36" t="s">
        <v>294</v>
      </c>
      <c r="K7" s="36"/>
      <c r="L7" s="36" t="s">
        <v>293</v>
      </c>
      <c r="M7" s="36"/>
      <c r="N7" s="36" t="s">
        <v>292</v>
      </c>
      <c r="O7" s="36"/>
      <c r="P7" s="36" t="s">
        <v>291</v>
      </c>
      <c r="Q7" s="36"/>
      <c r="R7" s="36" t="s">
        <v>290</v>
      </c>
      <c r="S7" s="36"/>
      <c r="T7" s="36" t="s">
        <v>126</v>
      </c>
      <c r="U7" s="36"/>
      <c r="V7" s="36" t="s">
        <v>289</v>
      </c>
      <c r="W7" s="36"/>
      <c r="X7" s="36" t="s">
        <v>288</v>
      </c>
      <c r="Y7" s="36"/>
      <c r="Z7" s="36" t="s">
        <v>287</v>
      </c>
      <c r="AA7" s="36"/>
      <c r="AB7" s="49" t="s">
        <v>119</v>
      </c>
      <c r="AC7" s="49"/>
      <c r="AD7" s="45" t="s">
        <v>56</v>
      </c>
      <c r="AE7" s="46"/>
      <c r="AF7" s="24" t="s">
        <v>54</v>
      </c>
      <c r="AG7" s="47" t="s">
        <v>55</v>
      </c>
      <c r="AH7" s="46"/>
      <c r="AI7" s="23" t="s">
        <v>54</v>
      </c>
    </row>
    <row r="8" spans="1:35" ht="75" customHeight="1" x14ac:dyDescent="0.2">
      <c r="A8" s="40"/>
      <c r="B8" s="43"/>
      <c r="C8" s="43"/>
      <c r="D8" s="37" t="s">
        <v>286</v>
      </c>
      <c r="E8" s="37"/>
      <c r="F8" s="37" t="s">
        <v>285</v>
      </c>
      <c r="G8" s="37"/>
      <c r="H8" s="37" t="s">
        <v>284</v>
      </c>
      <c r="I8" s="37"/>
      <c r="J8" s="37" t="s">
        <v>283</v>
      </c>
      <c r="K8" s="37"/>
      <c r="L8" s="37" t="s">
        <v>49</v>
      </c>
      <c r="M8" s="37"/>
      <c r="N8" s="37" t="s">
        <v>282</v>
      </c>
      <c r="O8" s="37"/>
      <c r="P8" s="37" t="s">
        <v>281</v>
      </c>
      <c r="Q8" s="37"/>
      <c r="R8" s="37" t="s">
        <v>280</v>
      </c>
      <c r="S8" s="37"/>
      <c r="T8" s="37" t="s">
        <v>279</v>
      </c>
      <c r="U8" s="37"/>
      <c r="V8" s="37" t="s">
        <v>278</v>
      </c>
      <c r="W8" s="37"/>
      <c r="X8" s="37" t="s">
        <v>277</v>
      </c>
      <c r="Y8" s="37"/>
      <c r="Z8" s="37" t="s">
        <v>276</v>
      </c>
      <c r="AA8" s="37"/>
      <c r="AB8" s="38" t="s">
        <v>275</v>
      </c>
      <c r="AC8" s="38"/>
      <c r="AD8" s="2"/>
      <c r="AE8" s="2"/>
      <c r="AF8" s="2"/>
      <c r="AG8" s="2"/>
      <c r="AH8" s="2"/>
      <c r="AI8" s="2"/>
    </row>
    <row r="9" spans="1:35" ht="11.25" customHeight="1" x14ac:dyDescent="0.2">
      <c r="A9" s="40"/>
      <c r="B9" s="22"/>
      <c r="C9" s="21"/>
      <c r="D9" s="18" t="s">
        <v>48</v>
      </c>
      <c r="E9" s="18" t="s">
        <v>47</v>
      </c>
      <c r="F9" s="18" t="s">
        <v>48</v>
      </c>
      <c r="G9" s="18" t="s">
        <v>47</v>
      </c>
      <c r="H9" s="18" t="s">
        <v>48</v>
      </c>
      <c r="I9" s="18" t="s">
        <v>47</v>
      </c>
      <c r="J9" s="18" t="s">
        <v>48</v>
      </c>
      <c r="K9" s="18" t="s">
        <v>47</v>
      </c>
      <c r="L9" s="18" t="s">
        <v>48</v>
      </c>
      <c r="M9" s="18" t="s">
        <v>47</v>
      </c>
      <c r="N9" s="18" t="s">
        <v>48</v>
      </c>
      <c r="O9" s="18" t="s">
        <v>47</v>
      </c>
      <c r="P9" s="18" t="s">
        <v>48</v>
      </c>
      <c r="Q9" s="18" t="s">
        <v>47</v>
      </c>
      <c r="R9" s="18" t="s">
        <v>48</v>
      </c>
      <c r="S9" s="18" t="s">
        <v>47</v>
      </c>
      <c r="T9" s="18" t="s">
        <v>48</v>
      </c>
      <c r="U9" s="18" t="s">
        <v>47</v>
      </c>
      <c r="V9" s="18" t="s">
        <v>48</v>
      </c>
      <c r="W9" s="18" t="s">
        <v>47</v>
      </c>
      <c r="X9" s="18" t="s">
        <v>48</v>
      </c>
      <c r="Y9" s="18" t="s">
        <v>47</v>
      </c>
      <c r="Z9" s="18" t="s">
        <v>48</v>
      </c>
      <c r="AA9" s="18" t="s">
        <v>47</v>
      </c>
      <c r="AB9" s="18" t="s">
        <v>48</v>
      </c>
      <c r="AC9" s="20" t="s">
        <v>47</v>
      </c>
      <c r="AD9" s="18" t="s">
        <v>48</v>
      </c>
      <c r="AE9" s="19" t="s">
        <v>47</v>
      </c>
      <c r="AF9" s="19"/>
      <c r="AG9" s="18" t="s">
        <v>48</v>
      </c>
      <c r="AH9" s="17" t="s">
        <v>47</v>
      </c>
      <c r="AI9" s="2"/>
    </row>
    <row r="10" spans="1:35" ht="11.25" customHeight="1" x14ac:dyDescent="0.2">
      <c r="A10" s="40"/>
      <c r="B10" s="44" t="s">
        <v>46</v>
      </c>
      <c r="C10" s="44"/>
      <c r="D10" s="16" t="s">
        <v>71</v>
      </c>
      <c r="E10" s="16"/>
      <c r="F10" s="16" t="s">
        <v>38</v>
      </c>
      <c r="G10" s="16"/>
      <c r="H10" s="16" t="s">
        <v>44</v>
      </c>
      <c r="I10" s="16" t="s">
        <v>44</v>
      </c>
      <c r="J10" s="16" t="s">
        <v>15</v>
      </c>
      <c r="K10" s="16"/>
      <c r="L10" s="16" t="s">
        <v>44</v>
      </c>
      <c r="M10" s="16" t="s">
        <v>44</v>
      </c>
      <c r="N10" s="16" t="s">
        <v>38</v>
      </c>
      <c r="O10" s="16"/>
      <c r="P10" s="16" t="s">
        <v>71</v>
      </c>
      <c r="Q10" s="16"/>
      <c r="R10" s="16" t="s">
        <v>76</v>
      </c>
      <c r="S10" s="16"/>
      <c r="T10" s="16" t="s">
        <v>44</v>
      </c>
      <c r="U10" s="16"/>
      <c r="V10" s="16"/>
      <c r="W10" s="16"/>
      <c r="X10" s="16">
        <v>30</v>
      </c>
      <c r="Y10" s="16"/>
      <c r="Z10" s="16" t="s">
        <v>44</v>
      </c>
      <c r="AA10" s="16" t="s">
        <v>44</v>
      </c>
      <c r="AB10" s="16" t="s">
        <v>72</v>
      </c>
      <c r="AC10" s="15" t="s">
        <v>110</v>
      </c>
      <c r="AD10" s="2"/>
      <c r="AE10" s="2"/>
      <c r="AF10" s="2"/>
      <c r="AG10" s="2"/>
      <c r="AH10" s="2"/>
      <c r="AI10" s="2"/>
    </row>
    <row r="11" spans="1:35" ht="11.25" customHeight="1" x14ac:dyDescent="0.2">
      <c r="A11" s="41"/>
      <c r="B11" s="44" t="s">
        <v>43</v>
      </c>
      <c r="C11" s="44"/>
      <c r="D11" s="14" t="s">
        <v>175</v>
      </c>
      <c r="E11" s="14"/>
      <c r="F11" s="14" t="s">
        <v>76</v>
      </c>
      <c r="G11" s="14"/>
      <c r="H11" s="14" t="s">
        <v>73</v>
      </c>
      <c r="I11" s="14"/>
      <c r="J11" s="14" t="s">
        <v>19</v>
      </c>
      <c r="K11" s="14"/>
      <c r="L11" s="14" t="s">
        <v>189</v>
      </c>
      <c r="M11" s="14"/>
      <c r="N11" s="14" t="s">
        <v>73</v>
      </c>
      <c r="O11" s="14"/>
      <c r="P11" s="14" t="s">
        <v>178</v>
      </c>
      <c r="Q11" s="14"/>
      <c r="R11" s="14" t="s">
        <v>11</v>
      </c>
      <c r="S11" s="14"/>
      <c r="T11" s="14" t="s">
        <v>73</v>
      </c>
      <c r="U11" s="14"/>
      <c r="V11" s="14"/>
      <c r="W11" s="14"/>
      <c r="X11" s="14" t="s">
        <v>3</v>
      </c>
      <c r="Y11" s="14"/>
      <c r="Z11" s="14" t="s">
        <v>11</v>
      </c>
      <c r="AA11" s="14"/>
      <c r="AB11" s="14" t="s">
        <v>13</v>
      </c>
      <c r="AC11" s="13"/>
      <c r="AD11" s="2"/>
      <c r="AE11" s="2"/>
      <c r="AF11" s="2"/>
      <c r="AG11" s="2"/>
      <c r="AH11" s="2"/>
      <c r="AI11" s="2"/>
    </row>
    <row r="12" spans="1:35" ht="11.25" customHeight="1" x14ac:dyDescent="0.2">
      <c r="A12" s="12" t="s">
        <v>37</v>
      </c>
      <c r="B12" s="11"/>
      <c r="C12" s="10" t="s">
        <v>268</v>
      </c>
      <c r="D12" s="28">
        <v>40</v>
      </c>
      <c r="E12" s="9"/>
      <c r="F12" s="28">
        <v>35</v>
      </c>
      <c r="G12" s="9"/>
      <c r="H12" s="28">
        <v>31</v>
      </c>
      <c r="I12" s="9"/>
      <c r="J12" s="28">
        <v>12</v>
      </c>
      <c r="K12" s="9"/>
      <c r="L12" s="28">
        <v>45</v>
      </c>
      <c r="M12" s="9"/>
      <c r="N12" s="28">
        <v>40</v>
      </c>
      <c r="O12" s="9"/>
      <c r="P12" s="28">
        <v>40</v>
      </c>
      <c r="Q12" s="9"/>
      <c r="R12" s="28">
        <v>30</v>
      </c>
      <c r="S12" s="9"/>
      <c r="T12" s="28">
        <v>25</v>
      </c>
      <c r="U12" s="9"/>
      <c r="V12" s="9"/>
      <c r="W12" s="9"/>
      <c r="X12" s="28">
        <v>26</v>
      </c>
      <c r="Y12" s="9"/>
      <c r="Z12" s="28">
        <v>34</v>
      </c>
      <c r="AA12" s="9"/>
      <c r="AB12" s="28">
        <v>35</v>
      </c>
      <c r="AC12" s="8"/>
      <c r="AD12" s="2">
        <f t="shared" ref="AD12:AD32" si="0">SUM(D12,F12,H12,J12,L12,N12,P12,R12,T12,X12,Z12,AB12)</f>
        <v>393</v>
      </c>
      <c r="AE12" s="2"/>
      <c r="AF12" s="2">
        <f t="shared" ref="AF12:AF32" si="1">SUM(AD12:AE12)</f>
        <v>393</v>
      </c>
      <c r="AG12" s="2">
        <f t="shared" ref="AG12:AG32" si="2">AVERAGE(AB12,Z12,X12,T12,R12,P12,N12,L12,J12,H12,F12,D12)</f>
        <v>32.75</v>
      </c>
      <c r="AH12" s="2"/>
      <c r="AI12" s="2">
        <f t="shared" ref="AI12:AI32" si="3">AVERAGE(AG12:AH12)</f>
        <v>32.75</v>
      </c>
    </row>
    <row r="13" spans="1:35" ht="11.25" customHeight="1" x14ac:dyDescent="0.2">
      <c r="A13" s="12" t="s">
        <v>35</v>
      </c>
      <c r="B13" s="11"/>
      <c r="C13" s="10" t="s">
        <v>267</v>
      </c>
      <c r="D13" s="28">
        <v>40</v>
      </c>
      <c r="E13" s="9"/>
      <c r="F13" s="28">
        <v>35</v>
      </c>
      <c r="G13" s="9"/>
      <c r="H13" s="28">
        <v>29</v>
      </c>
      <c r="I13" s="9"/>
      <c r="J13" s="28">
        <v>12</v>
      </c>
      <c r="K13" s="9"/>
      <c r="L13" s="28">
        <v>45</v>
      </c>
      <c r="M13" s="9"/>
      <c r="N13" s="28">
        <v>36</v>
      </c>
      <c r="O13" s="9"/>
      <c r="P13" s="28">
        <v>40</v>
      </c>
      <c r="Q13" s="9"/>
      <c r="R13" s="28">
        <v>27</v>
      </c>
      <c r="S13" s="9"/>
      <c r="T13" s="28">
        <v>35</v>
      </c>
      <c r="U13" s="9"/>
      <c r="V13" s="9"/>
      <c r="W13" s="9"/>
      <c r="X13" s="28">
        <v>25</v>
      </c>
      <c r="Y13" s="9"/>
      <c r="Z13" s="28">
        <v>41</v>
      </c>
      <c r="AA13" s="9"/>
      <c r="AB13" s="28">
        <v>22</v>
      </c>
      <c r="AC13" s="8"/>
      <c r="AD13" s="2">
        <f t="shared" si="0"/>
        <v>387</v>
      </c>
      <c r="AE13" s="2"/>
      <c r="AF13" s="2">
        <f t="shared" si="1"/>
        <v>387</v>
      </c>
      <c r="AG13" s="2">
        <f t="shared" si="2"/>
        <v>32.25</v>
      </c>
      <c r="AH13" s="2"/>
      <c r="AI13" s="2">
        <f t="shared" si="3"/>
        <v>32.25</v>
      </c>
    </row>
    <row r="14" spans="1:35" ht="11.25" customHeight="1" x14ac:dyDescent="0.2">
      <c r="A14" s="12" t="s">
        <v>33</v>
      </c>
      <c r="B14" s="11"/>
      <c r="C14" s="10" t="s">
        <v>255</v>
      </c>
      <c r="D14" s="28">
        <v>40</v>
      </c>
      <c r="E14" s="9"/>
      <c r="F14" s="28">
        <v>35</v>
      </c>
      <c r="G14" s="9"/>
      <c r="H14" s="28">
        <v>31</v>
      </c>
      <c r="I14" s="9"/>
      <c r="J14" s="28">
        <v>12</v>
      </c>
      <c r="K14" s="9"/>
      <c r="L14" s="28">
        <v>45</v>
      </c>
      <c r="M14" s="9"/>
      <c r="N14" s="28">
        <v>43</v>
      </c>
      <c r="O14" s="9"/>
      <c r="P14" s="28">
        <v>38</v>
      </c>
      <c r="Q14" s="9"/>
      <c r="R14" s="28">
        <v>20</v>
      </c>
      <c r="S14" s="9"/>
      <c r="T14" s="28">
        <v>25</v>
      </c>
      <c r="U14" s="9"/>
      <c r="V14" s="9"/>
      <c r="W14" s="9"/>
      <c r="X14" s="28">
        <v>30</v>
      </c>
      <c r="Y14" s="9"/>
      <c r="Z14" s="28">
        <v>34</v>
      </c>
      <c r="AA14" s="9"/>
      <c r="AB14" s="28">
        <v>26</v>
      </c>
      <c r="AC14" s="8"/>
      <c r="AD14" s="2">
        <f t="shared" si="0"/>
        <v>379</v>
      </c>
      <c r="AE14" s="2"/>
      <c r="AF14" s="2">
        <f t="shared" si="1"/>
        <v>379</v>
      </c>
      <c r="AG14" s="2">
        <f t="shared" si="2"/>
        <v>31.583333333333332</v>
      </c>
      <c r="AH14" s="2"/>
      <c r="AI14" s="2">
        <f t="shared" si="3"/>
        <v>31.583333333333332</v>
      </c>
    </row>
    <row r="15" spans="1:35" ht="11.25" customHeight="1" x14ac:dyDescent="0.2">
      <c r="A15" s="12" t="s">
        <v>31</v>
      </c>
      <c r="B15" s="11"/>
      <c r="C15" s="10" t="s">
        <v>257</v>
      </c>
      <c r="D15" s="28">
        <v>40</v>
      </c>
      <c r="E15" s="9"/>
      <c r="F15" s="28">
        <v>35</v>
      </c>
      <c r="G15" s="9"/>
      <c r="H15" s="28">
        <v>26</v>
      </c>
      <c r="I15" s="9"/>
      <c r="J15" s="28">
        <v>10</v>
      </c>
      <c r="K15" s="9"/>
      <c r="L15" s="28">
        <v>45</v>
      </c>
      <c r="M15" s="9"/>
      <c r="N15" s="28">
        <v>30</v>
      </c>
      <c r="O15" s="9"/>
      <c r="P15" s="28">
        <v>40</v>
      </c>
      <c r="Q15" s="9"/>
      <c r="R15" s="28">
        <v>18</v>
      </c>
      <c r="S15" s="9"/>
      <c r="T15" s="28">
        <v>25</v>
      </c>
      <c r="U15" s="9"/>
      <c r="V15" s="9"/>
      <c r="W15" s="9"/>
      <c r="X15" s="28">
        <v>27</v>
      </c>
      <c r="Y15" s="9"/>
      <c r="Z15" s="28">
        <v>26</v>
      </c>
      <c r="AA15" s="9"/>
      <c r="AB15" s="28">
        <v>24</v>
      </c>
      <c r="AC15" s="8"/>
      <c r="AD15" s="2">
        <f t="shared" si="0"/>
        <v>346</v>
      </c>
      <c r="AE15" s="2"/>
      <c r="AF15" s="2">
        <f t="shared" si="1"/>
        <v>346</v>
      </c>
      <c r="AG15" s="2">
        <f t="shared" si="2"/>
        <v>28.833333333333332</v>
      </c>
      <c r="AH15" s="2"/>
      <c r="AI15" s="2">
        <f t="shared" si="3"/>
        <v>28.833333333333332</v>
      </c>
    </row>
    <row r="16" spans="1:35" ht="11.25" customHeight="1" x14ac:dyDescent="0.2">
      <c r="A16" s="12" t="s">
        <v>29</v>
      </c>
      <c r="B16" s="11"/>
      <c r="C16" s="10" t="s">
        <v>258</v>
      </c>
      <c r="D16" s="28">
        <v>40</v>
      </c>
      <c r="E16" s="9"/>
      <c r="F16" s="28">
        <v>35</v>
      </c>
      <c r="G16" s="9"/>
      <c r="H16" s="28">
        <v>29</v>
      </c>
      <c r="I16" s="9"/>
      <c r="J16" s="28">
        <v>10</v>
      </c>
      <c r="K16" s="9"/>
      <c r="L16" s="28">
        <v>45</v>
      </c>
      <c r="M16" s="9"/>
      <c r="N16" s="28">
        <v>27</v>
      </c>
      <c r="O16" s="9"/>
      <c r="P16" s="28">
        <v>38</v>
      </c>
      <c r="Q16" s="9"/>
      <c r="R16" s="28">
        <v>20</v>
      </c>
      <c r="S16" s="9"/>
      <c r="T16" s="28">
        <v>20</v>
      </c>
      <c r="U16" s="9"/>
      <c r="V16" s="9"/>
      <c r="W16" s="9"/>
      <c r="X16" s="28">
        <v>28</v>
      </c>
      <c r="Y16" s="9"/>
      <c r="Z16" s="28">
        <v>15</v>
      </c>
      <c r="AA16" s="9"/>
      <c r="AB16" s="28">
        <v>26</v>
      </c>
      <c r="AC16" s="8"/>
      <c r="AD16" s="2">
        <f t="shared" si="0"/>
        <v>333</v>
      </c>
      <c r="AE16" s="2"/>
      <c r="AF16" s="2">
        <f t="shared" si="1"/>
        <v>333</v>
      </c>
      <c r="AG16" s="2">
        <f t="shared" si="2"/>
        <v>27.75</v>
      </c>
      <c r="AH16" s="2"/>
      <c r="AI16" s="2">
        <f t="shared" si="3"/>
        <v>27.75</v>
      </c>
    </row>
    <row r="17" spans="1:35" ht="11.25" customHeight="1" x14ac:dyDescent="0.2">
      <c r="A17" s="12" t="s">
        <v>27</v>
      </c>
      <c r="B17" s="11"/>
      <c r="C17" s="10" t="s">
        <v>263</v>
      </c>
      <c r="D17" s="28">
        <v>35</v>
      </c>
      <c r="E17" s="9"/>
      <c r="F17" s="28">
        <v>35</v>
      </c>
      <c r="G17" s="9"/>
      <c r="H17" s="28">
        <v>31</v>
      </c>
      <c r="I17" s="9"/>
      <c r="J17" s="28">
        <v>12</v>
      </c>
      <c r="K17" s="9"/>
      <c r="L17" s="28">
        <v>45</v>
      </c>
      <c r="M17" s="9"/>
      <c r="N17" s="28">
        <v>16</v>
      </c>
      <c r="O17" s="9"/>
      <c r="P17" s="28">
        <v>40</v>
      </c>
      <c r="Q17" s="9"/>
      <c r="R17" s="28">
        <v>26</v>
      </c>
      <c r="S17" s="9"/>
      <c r="T17" s="28">
        <v>20</v>
      </c>
      <c r="U17" s="9"/>
      <c r="V17" s="9"/>
      <c r="W17" s="9"/>
      <c r="X17" s="28">
        <v>26</v>
      </c>
      <c r="Y17" s="9"/>
      <c r="Z17" s="28">
        <v>17</v>
      </c>
      <c r="AA17" s="9"/>
      <c r="AB17" s="28">
        <v>24</v>
      </c>
      <c r="AC17" s="8"/>
      <c r="AD17" s="2">
        <f t="shared" si="0"/>
        <v>327</v>
      </c>
      <c r="AE17" s="2"/>
      <c r="AF17" s="2">
        <f t="shared" si="1"/>
        <v>327</v>
      </c>
      <c r="AG17" s="2">
        <f t="shared" si="2"/>
        <v>27.25</v>
      </c>
      <c r="AH17" s="2"/>
      <c r="AI17" s="2">
        <f t="shared" si="3"/>
        <v>27.25</v>
      </c>
    </row>
    <row r="18" spans="1:35" ht="11.25" customHeight="1" x14ac:dyDescent="0.2">
      <c r="A18" s="12" t="s">
        <v>25</v>
      </c>
      <c r="B18" s="11"/>
      <c r="C18" s="10" t="s">
        <v>259</v>
      </c>
      <c r="D18" s="28">
        <v>40</v>
      </c>
      <c r="E18" s="9"/>
      <c r="F18" s="28">
        <v>35</v>
      </c>
      <c r="G18" s="9"/>
      <c r="H18" s="28">
        <v>24</v>
      </c>
      <c r="I18" s="9"/>
      <c r="J18" s="28">
        <v>8</v>
      </c>
      <c r="K18" s="9"/>
      <c r="L18" s="28">
        <v>45</v>
      </c>
      <c r="M18" s="9"/>
      <c r="N18" s="28">
        <v>26</v>
      </c>
      <c r="O18" s="9"/>
      <c r="P18" s="28">
        <v>40</v>
      </c>
      <c r="Q18" s="9"/>
      <c r="R18" s="28">
        <v>16</v>
      </c>
      <c r="S18" s="9"/>
      <c r="T18" s="28">
        <v>30</v>
      </c>
      <c r="U18" s="9"/>
      <c r="V18" s="9"/>
      <c r="W18" s="9"/>
      <c r="X18" s="28">
        <v>26</v>
      </c>
      <c r="Y18" s="9"/>
      <c r="Z18" s="28">
        <v>25</v>
      </c>
      <c r="AA18" s="9"/>
      <c r="AB18" s="28">
        <v>12</v>
      </c>
      <c r="AC18" s="8"/>
      <c r="AD18" s="2">
        <f t="shared" si="0"/>
        <v>327</v>
      </c>
      <c r="AE18" s="2"/>
      <c r="AF18" s="2">
        <f t="shared" si="1"/>
        <v>327</v>
      </c>
      <c r="AG18" s="2">
        <f t="shared" si="2"/>
        <v>27.25</v>
      </c>
      <c r="AH18" s="2"/>
      <c r="AI18" s="2">
        <f t="shared" si="3"/>
        <v>27.25</v>
      </c>
    </row>
    <row r="19" spans="1:35" ht="11.25" customHeight="1" x14ac:dyDescent="0.2">
      <c r="A19" s="12" t="s">
        <v>23</v>
      </c>
      <c r="B19" s="11"/>
      <c r="C19" s="10" t="s">
        <v>264</v>
      </c>
      <c r="D19" s="28">
        <v>40</v>
      </c>
      <c r="E19" s="9"/>
      <c r="F19" s="28">
        <v>35</v>
      </c>
      <c r="G19" s="9"/>
      <c r="H19" s="28">
        <v>29</v>
      </c>
      <c r="I19" s="9"/>
      <c r="J19" s="28">
        <v>12</v>
      </c>
      <c r="K19" s="9"/>
      <c r="L19" s="28">
        <v>45</v>
      </c>
      <c r="M19" s="9"/>
      <c r="N19" s="28">
        <v>24</v>
      </c>
      <c r="O19" s="9"/>
      <c r="P19" s="28">
        <v>38</v>
      </c>
      <c r="Q19" s="9"/>
      <c r="R19" s="28">
        <v>30</v>
      </c>
      <c r="S19" s="9"/>
      <c r="T19" s="28">
        <v>20</v>
      </c>
      <c r="U19" s="9"/>
      <c r="V19" s="9"/>
      <c r="W19" s="9"/>
      <c r="X19" s="28">
        <v>27</v>
      </c>
      <c r="Y19" s="9"/>
      <c r="Z19" s="28">
        <v>14</v>
      </c>
      <c r="AA19" s="9"/>
      <c r="AB19" s="28">
        <v>0</v>
      </c>
      <c r="AC19" s="8"/>
      <c r="AD19" s="2">
        <f t="shared" si="0"/>
        <v>314</v>
      </c>
      <c r="AE19" s="2"/>
      <c r="AF19" s="2">
        <f t="shared" si="1"/>
        <v>314</v>
      </c>
      <c r="AG19" s="2">
        <f t="shared" si="2"/>
        <v>26.166666666666668</v>
      </c>
      <c r="AH19" s="2"/>
      <c r="AI19" s="2">
        <f t="shared" si="3"/>
        <v>26.166666666666668</v>
      </c>
    </row>
    <row r="20" spans="1:35" ht="11.25" customHeight="1" x14ac:dyDescent="0.2">
      <c r="A20" s="12" t="s">
        <v>21</v>
      </c>
      <c r="B20" s="11"/>
      <c r="C20" s="10" t="s">
        <v>269</v>
      </c>
      <c r="D20" s="28">
        <v>35</v>
      </c>
      <c r="E20" s="9"/>
      <c r="F20" s="28">
        <v>23</v>
      </c>
      <c r="G20" s="9"/>
      <c r="H20" s="28">
        <v>29</v>
      </c>
      <c r="I20" s="9"/>
      <c r="J20" s="28">
        <v>8</v>
      </c>
      <c r="K20" s="9"/>
      <c r="L20" s="28">
        <v>40</v>
      </c>
      <c r="M20" s="9"/>
      <c r="N20" s="28">
        <v>22</v>
      </c>
      <c r="O20" s="9"/>
      <c r="P20" s="28">
        <v>30</v>
      </c>
      <c r="Q20" s="9"/>
      <c r="R20" s="28">
        <v>15</v>
      </c>
      <c r="S20" s="9"/>
      <c r="T20" s="28">
        <v>30</v>
      </c>
      <c r="U20" s="9"/>
      <c r="V20" s="9"/>
      <c r="W20" s="9"/>
      <c r="X20" s="28">
        <v>25</v>
      </c>
      <c r="Y20" s="9"/>
      <c r="Z20" s="28">
        <v>20</v>
      </c>
      <c r="AA20" s="9"/>
      <c r="AB20" s="28">
        <v>21</v>
      </c>
      <c r="AC20" s="8"/>
      <c r="AD20" s="2">
        <f t="shared" si="0"/>
        <v>298</v>
      </c>
      <c r="AE20" s="2"/>
      <c r="AF20" s="2">
        <f t="shared" si="1"/>
        <v>298</v>
      </c>
      <c r="AG20" s="2">
        <f t="shared" si="2"/>
        <v>24.833333333333332</v>
      </c>
      <c r="AH20" s="2"/>
      <c r="AI20" s="2">
        <f t="shared" si="3"/>
        <v>24.833333333333332</v>
      </c>
    </row>
    <row r="21" spans="1:35" ht="11.25" customHeight="1" x14ac:dyDescent="0.2">
      <c r="A21" s="12" t="s">
        <v>19</v>
      </c>
      <c r="B21" s="11"/>
      <c r="C21" s="10" t="s">
        <v>260</v>
      </c>
      <c r="D21" s="28">
        <v>40</v>
      </c>
      <c r="E21" s="9"/>
      <c r="F21" s="28">
        <v>35</v>
      </c>
      <c r="G21" s="9"/>
      <c r="H21" s="28">
        <v>30</v>
      </c>
      <c r="I21" s="9"/>
      <c r="J21" s="28">
        <v>12</v>
      </c>
      <c r="K21" s="9"/>
      <c r="L21" s="28">
        <v>45</v>
      </c>
      <c r="M21" s="9"/>
      <c r="N21" s="28">
        <v>27</v>
      </c>
      <c r="O21" s="9"/>
      <c r="P21" s="28">
        <v>38</v>
      </c>
      <c r="Q21" s="9"/>
      <c r="R21" s="28">
        <v>14</v>
      </c>
      <c r="S21" s="9"/>
      <c r="T21" s="28">
        <v>15</v>
      </c>
      <c r="U21" s="9"/>
      <c r="V21" s="9"/>
      <c r="W21" s="9"/>
      <c r="X21" s="28">
        <v>23</v>
      </c>
      <c r="Y21" s="9"/>
      <c r="Z21" s="28">
        <v>7</v>
      </c>
      <c r="AA21" s="9"/>
      <c r="AB21" s="28">
        <v>8</v>
      </c>
      <c r="AC21" s="8"/>
      <c r="AD21" s="2">
        <f t="shared" si="0"/>
        <v>294</v>
      </c>
      <c r="AE21" s="2"/>
      <c r="AF21" s="2">
        <f t="shared" si="1"/>
        <v>294</v>
      </c>
      <c r="AG21" s="2">
        <f t="shared" si="2"/>
        <v>24.5</v>
      </c>
      <c r="AH21" s="2"/>
      <c r="AI21" s="2">
        <f t="shared" si="3"/>
        <v>24.5</v>
      </c>
    </row>
    <row r="22" spans="1:35" ht="11.25" customHeight="1" x14ac:dyDescent="0.2">
      <c r="A22" s="12" t="s">
        <v>17</v>
      </c>
      <c r="B22" s="11"/>
      <c r="C22" s="10" t="s">
        <v>270</v>
      </c>
      <c r="D22" s="28">
        <v>40</v>
      </c>
      <c r="E22" s="9"/>
      <c r="F22" s="28">
        <v>35</v>
      </c>
      <c r="G22" s="9"/>
      <c r="H22" s="28">
        <v>20</v>
      </c>
      <c r="I22" s="9"/>
      <c r="J22" s="28">
        <v>8</v>
      </c>
      <c r="K22" s="9"/>
      <c r="L22" s="28">
        <v>10</v>
      </c>
      <c r="M22" s="9"/>
      <c r="N22" s="28">
        <v>25</v>
      </c>
      <c r="O22" s="9"/>
      <c r="P22" s="28">
        <v>30</v>
      </c>
      <c r="Q22" s="9"/>
      <c r="R22" s="28">
        <v>23</v>
      </c>
      <c r="S22" s="9"/>
      <c r="T22" s="28">
        <v>15</v>
      </c>
      <c r="U22" s="9"/>
      <c r="V22" s="9"/>
      <c r="W22" s="9"/>
      <c r="X22" s="28">
        <v>15</v>
      </c>
      <c r="Y22" s="9"/>
      <c r="Z22" s="28">
        <v>13</v>
      </c>
      <c r="AA22" s="9"/>
      <c r="AB22" s="28">
        <v>0</v>
      </c>
      <c r="AC22" s="8"/>
      <c r="AD22" s="2">
        <f t="shared" si="0"/>
        <v>234</v>
      </c>
      <c r="AE22" s="2"/>
      <c r="AF22" s="2">
        <f t="shared" si="1"/>
        <v>234</v>
      </c>
      <c r="AG22" s="2">
        <f t="shared" si="2"/>
        <v>19.5</v>
      </c>
      <c r="AH22" s="2"/>
      <c r="AI22" s="2">
        <f t="shared" si="3"/>
        <v>19.5</v>
      </c>
    </row>
    <row r="23" spans="1:35" ht="11.25" customHeight="1" x14ac:dyDescent="0.2">
      <c r="A23" s="12" t="s">
        <v>15</v>
      </c>
      <c r="B23" s="11"/>
      <c r="C23" s="10" t="s">
        <v>256</v>
      </c>
      <c r="D23" s="28">
        <v>35</v>
      </c>
      <c r="E23" s="9"/>
      <c r="F23" s="28">
        <v>24</v>
      </c>
      <c r="G23" s="9"/>
      <c r="H23" s="28">
        <v>24</v>
      </c>
      <c r="I23" s="9"/>
      <c r="J23" s="28">
        <v>10</v>
      </c>
      <c r="K23" s="9"/>
      <c r="L23" s="28">
        <v>40</v>
      </c>
      <c r="M23" s="9"/>
      <c r="N23" s="28">
        <v>13</v>
      </c>
      <c r="O23" s="9"/>
      <c r="P23" s="28">
        <v>35</v>
      </c>
      <c r="Q23" s="9"/>
      <c r="R23" s="28">
        <v>10</v>
      </c>
      <c r="S23" s="9"/>
      <c r="T23" s="28">
        <v>15</v>
      </c>
      <c r="U23" s="9"/>
      <c r="V23" s="9"/>
      <c r="W23" s="9"/>
      <c r="X23" s="28">
        <v>2</v>
      </c>
      <c r="Y23" s="9"/>
      <c r="Z23" s="28">
        <v>5</v>
      </c>
      <c r="AA23" s="9"/>
      <c r="AB23" s="28">
        <v>8</v>
      </c>
      <c r="AC23" s="8"/>
      <c r="AD23" s="2">
        <f t="shared" si="0"/>
        <v>221</v>
      </c>
      <c r="AE23" s="2"/>
      <c r="AF23" s="2">
        <f t="shared" si="1"/>
        <v>221</v>
      </c>
      <c r="AG23" s="2">
        <f t="shared" si="2"/>
        <v>18.416666666666668</v>
      </c>
      <c r="AH23" s="2"/>
      <c r="AI23" s="2">
        <f t="shared" si="3"/>
        <v>18.416666666666668</v>
      </c>
    </row>
    <row r="24" spans="1:35" ht="11.25" customHeight="1" x14ac:dyDescent="0.2">
      <c r="A24" s="12" t="s">
        <v>13</v>
      </c>
      <c r="B24" s="11"/>
      <c r="C24" s="10" t="s">
        <v>261</v>
      </c>
      <c r="D24" s="28">
        <v>30</v>
      </c>
      <c r="E24" s="9"/>
      <c r="F24" s="28">
        <v>35</v>
      </c>
      <c r="G24" s="9"/>
      <c r="H24" s="28">
        <v>30</v>
      </c>
      <c r="I24" s="9"/>
      <c r="J24" s="28">
        <v>6</v>
      </c>
      <c r="K24" s="9"/>
      <c r="L24" s="28">
        <v>10</v>
      </c>
      <c r="M24" s="9"/>
      <c r="N24" s="28">
        <v>9</v>
      </c>
      <c r="O24" s="9"/>
      <c r="P24" s="28">
        <v>40</v>
      </c>
      <c r="Q24" s="9"/>
      <c r="R24" s="28">
        <v>14</v>
      </c>
      <c r="S24" s="9"/>
      <c r="T24" s="28">
        <v>15</v>
      </c>
      <c r="U24" s="9"/>
      <c r="V24" s="9"/>
      <c r="W24" s="9"/>
      <c r="X24" s="28">
        <v>15</v>
      </c>
      <c r="Y24" s="9"/>
      <c r="Z24" s="28">
        <v>15</v>
      </c>
      <c r="AA24" s="9"/>
      <c r="AB24" s="28">
        <v>0</v>
      </c>
      <c r="AC24" s="8"/>
      <c r="AD24" s="2">
        <f t="shared" si="0"/>
        <v>219</v>
      </c>
      <c r="AE24" s="2"/>
      <c r="AF24" s="2">
        <f t="shared" si="1"/>
        <v>219</v>
      </c>
      <c r="AG24" s="2">
        <f t="shared" si="2"/>
        <v>18.25</v>
      </c>
      <c r="AH24" s="2"/>
      <c r="AI24" s="2">
        <f t="shared" si="3"/>
        <v>18.25</v>
      </c>
    </row>
    <row r="25" spans="1:35" ht="11.25" customHeight="1" x14ac:dyDescent="0.2">
      <c r="A25" s="12" t="s">
        <v>11</v>
      </c>
      <c r="B25" s="11"/>
      <c r="C25" s="10" t="s">
        <v>273</v>
      </c>
      <c r="D25" s="28">
        <v>35</v>
      </c>
      <c r="E25" s="9"/>
      <c r="F25" s="28">
        <v>16</v>
      </c>
      <c r="G25" s="9"/>
      <c r="H25" s="28">
        <v>13</v>
      </c>
      <c r="I25" s="9"/>
      <c r="J25" s="28">
        <v>10</v>
      </c>
      <c r="K25" s="9"/>
      <c r="L25" s="28">
        <v>40</v>
      </c>
      <c r="M25" s="9"/>
      <c r="N25" s="28">
        <v>23</v>
      </c>
      <c r="O25" s="9"/>
      <c r="P25" s="28">
        <v>22</v>
      </c>
      <c r="Q25" s="9"/>
      <c r="R25" s="28">
        <v>1</v>
      </c>
      <c r="S25" s="9"/>
      <c r="T25" s="28">
        <v>15</v>
      </c>
      <c r="U25" s="9"/>
      <c r="V25" s="9"/>
      <c r="W25" s="9"/>
      <c r="X25" s="28">
        <v>11</v>
      </c>
      <c r="Y25" s="9"/>
      <c r="Z25" s="28">
        <v>4</v>
      </c>
      <c r="AA25" s="9"/>
      <c r="AB25" s="28">
        <v>19</v>
      </c>
      <c r="AC25" s="8"/>
      <c r="AD25" s="2">
        <f t="shared" si="0"/>
        <v>209</v>
      </c>
      <c r="AE25" s="2"/>
      <c r="AF25" s="2">
        <f t="shared" si="1"/>
        <v>209</v>
      </c>
      <c r="AG25" s="2">
        <f t="shared" si="2"/>
        <v>17.416666666666668</v>
      </c>
      <c r="AH25" s="2"/>
      <c r="AI25" s="2">
        <f t="shared" si="3"/>
        <v>17.416666666666668</v>
      </c>
    </row>
    <row r="26" spans="1:35" ht="11.25" customHeight="1" x14ac:dyDescent="0.2">
      <c r="A26" s="12" t="s">
        <v>9</v>
      </c>
      <c r="B26" s="11"/>
      <c r="C26" s="10" t="s">
        <v>265</v>
      </c>
      <c r="D26" s="28">
        <v>30</v>
      </c>
      <c r="E26" s="9"/>
      <c r="F26" s="28">
        <v>20</v>
      </c>
      <c r="G26" s="9"/>
      <c r="H26" s="28">
        <v>4</v>
      </c>
      <c r="I26" s="9"/>
      <c r="J26" s="28">
        <v>8</v>
      </c>
      <c r="K26" s="9"/>
      <c r="L26" s="28">
        <v>45</v>
      </c>
      <c r="M26" s="9"/>
      <c r="N26" s="28">
        <v>7</v>
      </c>
      <c r="O26" s="9"/>
      <c r="P26" s="28">
        <v>30</v>
      </c>
      <c r="Q26" s="9"/>
      <c r="R26" s="28">
        <v>8</v>
      </c>
      <c r="S26" s="9"/>
      <c r="T26" s="28">
        <v>20</v>
      </c>
      <c r="U26" s="9"/>
      <c r="V26" s="9"/>
      <c r="W26" s="9"/>
      <c r="X26" s="28">
        <v>15</v>
      </c>
      <c r="Y26" s="9"/>
      <c r="Z26" s="28">
        <v>4</v>
      </c>
      <c r="AA26" s="9"/>
      <c r="AB26" s="28">
        <v>0</v>
      </c>
      <c r="AC26" s="8"/>
      <c r="AD26" s="2">
        <f t="shared" si="0"/>
        <v>191</v>
      </c>
      <c r="AE26" s="2"/>
      <c r="AF26" s="2">
        <f t="shared" si="1"/>
        <v>191</v>
      </c>
      <c r="AG26" s="2">
        <f t="shared" si="2"/>
        <v>15.916666666666666</v>
      </c>
      <c r="AH26" s="2"/>
      <c r="AI26" s="2">
        <f t="shared" si="3"/>
        <v>15.916666666666666</v>
      </c>
    </row>
    <row r="27" spans="1:35" ht="11.25" customHeight="1" x14ac:dyDescent="0.2">
      <c r="A27" s="12" t="s">
        <v>7</v>
      </c>
      <c r="B27" s="11"/>
      <c r="C27" s="10" t="s">
        <v>271</v>
      </c>
      <c r="D27" s="28">
        <v>20</v>
      </c>
      <c r="E27" s="9"/>
      <c r="F27" s="28">
        <v>6</v>
      </c>
      <c r="G27" s="9"/>
      <c r="H27" s="28">
        <v>6</v>
      </c>
      <c r="I27" s="9"/>
      <c r="J27" s="28">
        <v>8</v>
      </c>
      <c r="K27" s="9"/>
      <c r="L27" s="28">
        <v>45</v>
      </c>
      <c r="M27" s="9"/>
      <c r="N27" s="28">
        <v>4</v>
      </c>
      <c r="O27" s="9"/>
      <c r="P27" s="28">
        <v>25</v>
      </c>
      <c r="Q27" s="9"/>
      <c r="R27" s="28">
        <v>11</v>
      </c>
      <c r="S27" s="9"/>
      <c r="T27" s="28">
        <v>15</v>
      </c>
      <c r="U27" s="9"/>
      <c r="V27" s="9"/>
      <c r="W27" s="9"/>
      <c r="X27" s="28">
        <v>9</v>
      </c>
      <c r="Y27" s="9"/>
      <c r="Z27" s="28">
        <v>2</v>
      </c>
      <c r="AA27" s="9"/>
      <c r="AB27" s="28">
        <v>19</v>
      </c>
      <c r="AC27" s="8"/>
      <c r="AD27" s="2">
        <f t="shared" si="0"/>
        <v>170</v>
      </c>
      <c r="AE27" s="2"/>
      <c r="AF27" s="2">
        <f t="shared" si="1"/>
        <v>170</v>
      </c>
      <c r="AG27" s="2">
        <f t="shared" si="2"/>
        <v>14.166666666666666</v>
      </c>
      <c r="AH27" s="2"/>
      <c r="AI27" s="2">
        <f t="shared" si="3"/>
        <v>14.166666666666666</v>
      </c>
    </row>
    <row r="28" spans="1:35" ht="11.25" customHeight="1" x14ac:dyDescent="0.2">
      <c r="A28" s="12" t="s">
        <v>5</v>
      </c>
      <c r="B28" s="11"/>
      <c r="C28" s="10" t="s">
        <v>266</v>
      </c>
      <c r="D28" s="28">
        <v>25</v>
      </c>
      <c r="E28" s="9"/>
      <c r="F28" s="28">
        <v>35</v>
      </c>
      <c r="G28" s="9"/>
      <c r="H28" s="28">
        <v>6</v>
      </c>
      <c r="I28" s="9"/>
      <c r="J28" s="28">
        <v>8</v>
      </c>
      <c r="K28" s="9"/>
      <c r="L28" s="28">
        <v>10</v>
      </c>
      <c r="M28" s="9"/>
      <c r="N28" s="28">
        <v>12</v>
      </c>
      <c r="O28" s="9"/>
      <c r="P28" s="28">
        <v>28</v>
      </c>
      <c r="Q28" s="9"/>
      <c r="R28" s="28">
        <v>1</v>
      </c>
      <c r="S28" s="9"/>
      <c r="T28" s="28">
        <v>20</v>
      </c>
      <c r="U28" s="9"/>
      <c r="V28" s="9"/>
      <c r="W28" s="9"/>
      <c r="X28" s="28">
        <v>12</v>
      </c>
      <c r="Y28" s="9"/>
      <c r="Z28" s="28">
        <v>3</v>
      </c>
      <c r="AA28" s="9"/>
      <c r="AB28" s="28">
        <v>2</v>
      </c>
      <c r="AC28" s="8"/>
      <c r="AD28" s="2">
        <f t="shared" si="0"/>
        <v>162</v>
      </c>
      <c r="AE28" s="2"/>
      <c r="AF28" s="2">
        <f t="shared" si="1"/>
        <v>162</v>
      </c>
      <c r="AG28" s="2">
        <f t="shared" si="2"/>
        <v>13.5</v>
      </c>
      <c r="AH28" s="2"/>
      <c r="AI28" s="2">
        <f t="shared" si="3"/>
        <v>13.5</v>
      </c>
    </row>
    <row r="29" spans="1:35" ht="11.25" customHeight="1" x14ac:dyDescent="0.2">
      <c r="A29" s="12" t="s">
        <v>3</v>
      </c>
      <c r="B29" s="11"/>
      <c r="C29" s="10" t="s">
        <v>254</v>
      </c>
      <c r="D29" s="28">
        <v>25</v>
      </c>
      <c r="E29" s="9"/>
      <c r="F29" s="28">
        <v>10</v>
      </c>
      <c r="G29" s="9"/>
      <c r="H29" s="28">
        <v>2</v>
      </c>
      <c r="I29" s="9"/>
      <c r="J29" s="28">
        <v>10</v>
      </c>
      <c r="K29" s="9"/>
      <c r="L29" s="28">
        <v>40</v>
      </c>
      <c r="M29" s="9"/>
      <c r="N29" s="28">
        <v>9</v>
      </c>
      <c r="O29" s="9"/>
      <c r="P29" s="28">
        <v>22</v>
      </c>
      <c r="Q29" s="9"/>
      <c r="R29" s="28">
        <v>0</v>
      </c>
      <c r="S29" s="9"/>
      <c r="T29" s="28">
        <v>15</v>
      </c>
      <c r="U29" s="9"/>
      <c r="V29" s="9"/>
      <c r="W29" s="9"/>
      <c r="X29" s="28">
        <v>13</v>
      </c>
      <c r="Y29" s="9"/>
      <c r="Z29" s="28">
        <v>4</v>
      </c>
      <c r="AA29" s="9"/>
      <c r="AB29" s="28">
        <v>7</v>
      </c>
      <c r="AC29" s="8"/>
      <c r="AD29" s="2">
        <f t="shared" si="0"/>
        <v>157</v>
      </c>
      <c r="AE29" s="2"/>
      <c r="AF29" s="2">
        <f t="shared" si="1"/>
        <v>157</v>
      </c>
      <c r="AG29" s="2">
        <f t="shared" si="2"/>
        <v>13.083333333333334</v>
      </c>
      <c r="AH29" s="2"/>
      <c r="AI29" s="2">
        <f t="shared" si="3"/>
        <v>13.083333333333334</v>
      </c>
    </row>
    <row r="30" spans="1:35" ht="11.25" customHeight="1" x14ac:dyDescent="0.2">
      <c r="A30" s="12" t="s">
        <v>1</v>
      </c>
      <c r="B30" s="11"/>
      <c r="C30" s="10" t="s">
        <v>274</v>
      </c>
      <c r="D30" s="28">
        <v>35</v>
      </c>
      <c r="E30" s="9"/>
      <c r="F30" s="28">
        <v>7</v>
      </c>
      <c r="G30" s="9"/>
      <c r="H30" s="28">
        <v>22</v>
      </c>
      <c r="I30" s="9"/>
      <c r="J30" s="28">
        <v>10</v>
      </c>
      <c r="K30" s="9"/>
      <c r="L30" s="28">
        <v>10</v>
      </c>
      <c r="M30" s="9"/>
      <c r="N30" s="28">
        <v>9</v>
      </c>
      <c r="O30" s="9"/>
      <c r="P30" s="28">
        <v>20</v>
      </c>
      <c r="Q30" s="9"/>
      <c r="R30" s="28">
        <v>4</v>
      </c>
      <c r="S30" s="9"/>
      <c r="T30" s="28">
        <v>15</v>
      </c>
      <c r="U30" s="9"/>
      <c r="V30" s="9"/>
      <c r="W30" s="9"/>
      <c r="X30" s="28">
        <v>13</v>
      </c>
      <c r="Y30" s="9"/>
      <c r="Z30" s="28">
        <v>9</v>
      </c>
      <c r="AA30" s="9"/>
      <c r="AB30" s="28">
        <v>0</v>
      </c>
      <c r="AC30" s="8"/>
      <c r="AD30" s="2">
        <f t="shared" si="0"/>
        <v>154</v>
      </c>
      <c r="AE30" s="2"/>
      <c r="AF30" s="2">
        <f t="shared" si="1"/>
        <v>154</v>
      </c>
      <c r="AG30" s="2">
        <f t="shared" si="2"/>
        <v>12.833333333333334</v>
      </c>
      <c r="AH30" s="2"/>
      <c r="AI30" s="2">
        <f t="shared" si="3"/>
        <v>12.833333333333334</v>
      </c>
    </row>
    <row r="31" spans="1:35" ht="11.25" customHeight="1" x14ac:dyDescent="0.2">
      <c r="A31" s="12" t="s">
        <v>73</v>
      </c>
      <c r="B31" s="11"/>
      <c r="C31" s="10" t="s">
        <v>262</v>
      </c>
      <c r="D31" s="28">
        <v>25</v>
      </c>
      <c r="E31" s="9"/>
      <c r="F31" s="28">
        <v>1</v>
      </c>
      <c r="G31" s="9"/>
      <c r="H31" s="28">
        <v>3</v>
      </c>
      <c r="I31" s="9"/>
      <c r="J31" s="28">
        <v>10</v>
      </c>
      <c r="K31" s="9"/>
      <c r="L31" s="28">
        <v>10</v>
      </c>
      <c r="M31" s="9"/>
      <c r="N31" s="28">
        <v>11</v>
      </c>
      <c r="O31" s="9"/>
      <c r="P31" s="28">
        <v>20</v>
      </c>
      <c r="Q31" s="9"/>
      <c r="R31" s="28">
        <v>10</v>
      </c>
      <c r="S31" s="9"/>
      <c r="T31" s="28">
        <v>15</v>
      </c>
      <c r="U31" s="9"/>
      <c r="V31" s="9"/>
      <c r="W31" s="9"/>
      <c r="X31" s="28">
        <v>2</v>
      </c>
      <c r="Y31" s="9"/>
      <c r="Z31" s="28">
        <v>9</v>
      </c>
      <c r="AA31" s="9"/>
      <c r="AB31" s="28">
        <v>0</v>
      </c>
      <c r="AC31" s="8"/>
      <c r="AD31" s="2">
        <f t="shared" si="0"/>
        <v>116</v>
      </c>
      <c r="AE31" s="2"/>
      <c r="AF31" s="2">
        <f t="shared" si="1"/>
        <v>116</v>
      </c>
      <c r="AG31" s="2">
        <f t="shared" si="2"/>
        <v>9.6666666666666661</v>
      </c>
      <c r="AH31" s="2"/>
      <c r="AI31" s="2">
        <f t="shared" si="3"/>
        <v>9.6666666666666661</v>
      </c>
    </row>
    <row r="32" spans="1:35" ht="11.25" customHeight="1" thickBot="1" x14ac:dyDescent="0.25">
      <c r="A32" s="7" t="s">
        <v>87</v>
      </c>
      <c r="B32" s="6"/>
      <c r="C32" s="5" t="s">
        <v>272</v>
      </c>
      <c r="D32" s="29">
        <v>10</v>
      </c>
      <c r="E32" s="4"/>
      <c r="F32" s="29">
        <v>6</v>
      </c>
      <c r="G32" s="4"/>
      <c r="H32" s="29">
        <v>2</v>
      </c>
      <c r="I32" s="4"/>
      <c r="J32" s="29">
        <v>4</v>
      </c>
      <c r="K32" s="4"/>
      <c r="L32" s="29">
        <v>10</v>
      </c>
      <c r="M32" s="4"/>
      <c r="N32" s="29">
        <v>0</v>
      </c>
      <c r="O32" s="4"/>
      <c r="P32" s="29">
        <v>15</v>
      </c>
      <c r="Q32" s="4"/>
      <c r="R32" s="29">
        <v>5</v>
      </c>
      <c r="S32" s="4"/>
      <c r="T32" s="29">
        <v>15</v>
      </c>
      <c r="U32" s="4"/>
      <c r="V32" s="4"/>
      <c r="W32" s="4"/>
      <c r="X32" s="29">
        <v>0</v>
      </c>
      <c r="Y32" s="4"/>
      <c r="Z32" s="29">
        <v>1</v>
      </c>
      <c r="AA32" s="4"/>
      <c r="AB32" s="29">
        <v>20</v>
      </c>
      <c r="AC32" s="3"/>
      <c r="AD32" s="2">
        <f t="shared" si="0"/>
        <v>88</v>
      </c>
      <c r="AE32" s="2"/>
      <c r="AF32" s="2">
        <f t="shared" si="1"/>
        <v>88</v>
      </c>
      <c r="AG32" s="2">
        <f t="shared" si="2"/>
        <v>7.333333333333333</v>
      </c>
      <c r="AH32" s="2"/>
      <c r="AI32" s="2">
        <f t="shared" si="3"/>
        <v>7.333333333333333</v>
      </c>
    </row>
  </sheetData>
  <sortState xmlns:xlrd2="http://schemas.microsoft.com/office/spreadsheetml/2017/richdata2" ref="B12:AI32">
    <sortCondition descending="1" ref="AD12:AD32"/>
  </sortState>
  <mergeCells count="39">
    <mergeCell ref="X7:Y7"/>
    <mergeCell ref="Z7:AA7"/>
    <mergeCell ref="AB7:AC7"/>
    <mergeCell ref="D8:E8"/>
    <mergeCell ref="F8:G8"/>
    <mergeCell ref="H8:I8"/>
    <mergeCell ref="J8:K8"/>
    <mergeCell ref="L8:M8"/>
    <mergeCell ref="N8:O8"/>
    <mergeCell ref="AB8:AC8"/>
    <mergeCell ref="P8:Q8"/>
    <mergeCell ref="R8:S8"/>
    <mergeCell ref="T8:U8"/>
    <mergeCell ref="V8:W8"/>
    <mergeCell ref="X8:Y8"/>
    <mergeCell ref="Z8:AA8"/>
    <mergeCell ref="A7:A11"/>
    <mergeCell ref="B7:B8"/>
    <mergeCell ref="C7:C8"/>
    <mergeCell ref="D7:E7"/>
    <mergeCell ref="F7:G7"/>
    <mergeCell ref="B10:C10"/>
    <mergeCell ref="B11:C11"/>
    <mergeCell ref="AD7:AE7"/>
    <mergeCell ref="AG7:AH7"/>
    <mergeCell ref="B3:T3"/>
    <mergeCell ref="B4:C4"/>
    <mergeCell ref="D4:G4"/>
    <mergeCell ref="H4:T4"/>
    <mergeCell ref="B5:C5"/>
    <mergeCell ref="H5:T5"/>
    <mergeCell ref="H7:I7"/>
    <mergeCell ref="J7:K7"/>
    <mergeCell ref="L7:M7"/>
    <mergeCell ref="N7:O7"/>
    <mergeCell ref="P7:Q7"/>
    <mergeCell ref="R7:S7"/>
    <mergeCell ref="T7:U7"/>
    <mergeCell ref="V7:W7"/>
  </mergeCells>
  <pageMargins left="0.39370078740157477" right="0.39370078740157477" top="0.39370078740157477" bottom="0.39370078740157477" header="0" footer="0"/>
  <pageSetup paperSize="9" scale="0" fitToHeight="0" pageOrder="overThenDown" orientation="landscape" horizontalDpi="0" verticalDpi="0" copies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0EA81-C263-4237-9C20-846D491E4E26}">
  <sheetPr>
    <outlinePr summaryBelow="0" summaryRight="0"/>
    <pageSetUpPr autoPageBreaks="0" fitToPage="1"/>
  </sheetPr>
  <dimension ref="A1:AA28"/>
  <sheetViews>
    <sheetView topLeftCell="A2" zoomScale="90" zoomScaleNormal="90" workbookViewId="0">
      <selection activeCell="B12" sqref="B12:B28"/>
    </sheetView>
  </sheetViews>
  <sheetFormatPr defaultColWidth="9.109375" defaultRowHeight="10.199999999999999" x14ac:dyDescent="0.2"/>
  <cols>
    <col min="1" max="1" width="5" style="1" customWidth="1"/>
    <col min="2" max="2" width="17" style="1" customWidth="1"/>
    <col min="3" max="3" width="10" style="1" customWidth="1"/>
    <col min="4" max="21" width="4" style="1" customWidth="1"/>
    <col min="22" max="256" width="9.109375" style="1" customWidth="1"/>
    <col min="257" max="16384" width="9.109375" style="1"/>
  </cols>
  <sheetData>
    <row r="1" spans="1:27" ht="11.25" customHeight="1" x14ac:dyDescent="0.2">
      <c r="B1" s="25" t="s">
        <v>70</v>
      </c>
    </row>
    <row r="2" spans="1:27" ht="11.25" customHeight="1" x14ac:dyDescent="0.2"/>
    <row r="3" spans="1:27" ht="11.25" customHeight="1" x14ac:dyDescent="0.2">
      <c r="B3" s="48" t="s">
        <v>958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27" ht="11.25" customHeight="1" x14ac:dyDescent="0.2">
      <c r="B4" s="48" t="s">
        <v>398</v>
      </c>
      <c r="C4" s="48"/>
      <c r="D4" s="48" t="s">
        <v>130</v>
      </c>
      <c r="E4" s="48"/>
      <c r="F4" s="48"/>
      <c r="G4" s="48"/>
      <c r="H4" s="48" t="s">
        <v>67</v>
      </c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1:27" ht="11.25" customHeight="1" x14ac:dyDescent="0.2">
      <c r="B5" s="48" t="s">
        <v>66</v>
      </c>
      <c r="C5" s="48"/>
      <c r="H5" s="48" t="s">
        <v>65</v>
      </c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1:27" ht="11.25" customHeight="1" thickBot="1" x14ac:dyDescent="0.25"/>
    <row r="7" spans="1:27" ht="99.9" customHeight="1" thickBot="1" x14ac:dyDescent="0.25">
      <c r="A7" s="39" t="s">
        <v>64</v>
      </c>
      <c r="B7" s="42" t="s">
        <v>63</v>
      </c>
      <c r="C7" s="42" t="s">
        <v>62</v>
      </c>
      <c r="D7" s="36" t="s">
        <v>61</v>
      </c>
      <c r="E7" s="36"/>
      <c r="F7" s="36" t="s">
        <v>397</v>
      </c>
      <c r="G7" s="36"/>
      <c r="H7" s="36" t="s">
        <v>126</v>
      </c>
      <c r="I7" s="36"/>
      <c r="J7" s="36" t="s">
        <v>396</v>
      </c>
      <c r="K7" s="36"/>
      <c r="L7" s="36" t="s">
        <v>395</v>
      </c>
      <c r="M7" s="36"/>
      <c r="N7" s="36" t="s">
        <v>119</v>
      </c>
      <c r="O7" s="36"/>
      <c r="P7" s="36" t="s">
        <v>394</v>
      </c>
      <c r="Q7" s="36"/>
      <c r="R7" s="36" t="s">
        <v>393</v>
      </c>
      <c r="S7" s="36"/>
      <c r="T7" s="49" t="s">
        <v>392</v>
      </c>
      <c r="U7" s="49"/>
      <c r="V7" s="45" t="s">
        <v>56</v>
      </c>
      <c r="W7" s="46"/>
      <c r="X7" s="24" t="s">
        <v>54</v>
      </c>
      <c r="Y7" s="47" t="s">
        <v>55</v>
      </c>
      <c r="Z7" s="46"/>
      <c r="AA7" s="23" t="s">
        <v>54</v>
      </c>
    </row>
    <row r="8" spans="1:27" ht="75" customHeight="1" x14ac:dyDescent="0.2">
      <c r="A8" s="40"/>
      <c r="B8" s="43"/>
      <c r="C8" s="43"/>
      <c r="D8" s="37" t="s">
        <v>53</v>
      </c>
      <c r="E8" s="37"/>
      <c r="F8" s="37" t="s">
        <v>391</v>
      </c>
      <c r="G8" s="37"/>
      <c r="H8" s="37" t="s">
        <v>390</v>
      </c>
      <c r="I8" s="37"/>
      <c r="J8" s="37" t="s">
        <v>389</v>
      </c>
      <c r="K8" s="37"/>
      <c r="L8" s="37" t="s">
        <v>388</v>
      </c>
      <c r="M8" s="37"/>
      <c r="N8" s="37" t="s">
        <v>387</v>
      </c>
      <c r="O8" s="37"/>
      <c r="P8" s="37" t="s">
        <v>386</v>
      </c>
      <c r="Q8" s="37"/>
      <c r="R8" s="37" t="s">
        <v>385</v>
      </c>
      <c r="S8" s="37"/>
      <c r="T8" s="38" t="s">
        <v>384</v>
      </c>
      <c r="U8" s="38"/>
      <c r="V8" s="2"/>
      <c r="W8" s="2"/>
      <c r="X8" s="2"/>
      <c r="Y8" s="2"/>
      <c r="Z8" s="2"/>
      <c r="AA8" s="2"/>
    </row>
    <row r="9" spans="1:27" ht="11.25" customHeight="1" x14ac:dyDescent="0.2">
      <c r="A9" s="40"/>
      <c r="B9" s="22"/>
      <c r="C9" s="21"/>
      <c r="D9" s="18" t="s">
        <v>48</v>
      </c>
      <c r="E9" s="18" t="s">
        <v>47</v>
      </c>
      <c r="F9" s="18" t="s">
        <v>48</v>
      </c>
      <c r="G9" s="18" t="s">
        <v>47</v>
      </c>
      <c r="H9" s="18" t="s">
        <v>48</v>
      </c>
      <c r="I9" s="18" t="s">
        <v>47</v>
      </c>
      <c r="J9" s="18" t="s">
        <v>48</v>
      </c>
      <c r="K9" s="18" t="s">
        <v>47</v>
      </c>
      <c r="L9" s="18" t="s">
        <v>48</v>
      </c>
      <c r="M9" s="18" t="s">
        <v>47</v>
      </c>
      <c r="N9" s="18" t="s">
        <v>48</v>
      </c>
      <c r="O9" s="18" t="s">
        <v>47</v>
      </c>
      <c r="P9" s="18" t="s">
        <v>48</v>
      </c>
      <c r="Q9" s="18" t="s">
        <v>47</v>
      </c>
      <c r="R9" s="18" t="s">
        <v>48</v>
      </c>
      <c r="S9" s="18" t="s">
        <v>47</v>
      </c>
      <c r="T9" s="18" t="s">
        <v>48</v>
      </c>
      <c r="U9" s="20" t="s">
        <v>47</v>
      </c>
      <c r="V9" s="18" t="s">
        <v>48</v>
      </c>
      <c r="W9" s="19" t="s">
        <v>47</v>
      </c>
      <c r="X9" s="19"/>
      <c r="Y9" s="18" t="s">
        <v>48</v>
      </c>
      <c r="Z9" s="17" t="s">
        <v>47</v>
      </c>
      <c r="AA9" s="2"/>
    </row>
    <row r="10" spans="1:27" ht="11.25" customHeight="1" x14ac:dyDescent="0.2">
      <c r="A10" s="40"/>
      <c r="B10" s="44" t="s">
        <v>46</v>
      </c>
      <c r="C10" s="44"/>
      <c r="D10" s="16" t="s">
        <v>38</v>
      </c>
      <c r="E10" s="16"/>
      <c r="F10" s="16" t="s">
        <v>80</v>
      </c>
      <c r="G10" s="16"/>
      <c r="H10" s="16" t="s">
        <v>72</v>
      </c>
      <c r="I10" s="16"/>
      <c r="J10" s="16" t="s">
        <v>72</v>
      </c>
      <c r="K10" s="16"/>
      <c r="L10" s="16" t="s">
        <v>44</v>
      </c>
      <c r="M10" s="16"/>
      <c r="N10" s="16" t="s">
        <v>71</v>
      </c>
      <c r="O10" s="16" t="s">
        <v>321</v>
      </c>
      <c r="P10" s="16" t="s">
        <v>44</v>
      </c>
      <c r="Q10" s="16"/>
      <c r="R10" s="16" t="s">
        <v>75</v>
      </c>
      <c r="S10" s="16"/>
      <c r="T10" s="16" t="s">
        <v>44</v>
      </c>
      <c r="U10" s="15"/>
      <c r="V10" s="2"/>
      <c r="W10" s="2"/>
      <c r="X10" s="2"/>
      <c r="Y10" s="2"/>
      <c r="Z10" s="2"/>
      <c r="AA10" s="2"/>
    </row>
    <row r="11" spans="1:27" ht="11.25" customHeight="1" x14ac:dyDescent="0.2">
      <c r="A11" s="41"/>
      <c r="B11" s="44" t="s">
        <v>43</v>
      </c>
      <c r="C11" s="44"/>
      <c r="D11" s="14" t="s">
        <v>41</v>
      </c>
      <c r="E11" s="14"/>
      <c r="F11" s="14" t="s">
        <v>1</v>
      </c>
      <c r="G11" s="14"/>
      <c r="H11" s="14" t="s">
        <v>40</v>
      </c>
      <c r="I11" s="14"/>
      <c r="J11" s="14" t="s">
        <v>87</v>
      </c>
      <c r="K11" s="14"/>
      <c r="L11" s="14" t="s">
        <v>366</v>
      </c>
      <c r="M11" s="14"/>
      <c r="N11" s="14" t="s">
        <v>85</v>
      </c>
      <c r="O11" s="14"/>
      <c r="P11" s="14" t="s">
        <v>89</v>
      </c>
      <c r="Q11" s="14"/>
      <c r="R11" s="14" t="s">
        <v>40</v>
      </c>
      <c r="S11" s="14"/>
      <c r="T11" s="14" t="s">
        <v>89</v>
      </c>
      <c r="U11" s="13"/>
      <c r="V11" s="2"/>
      <c r="W11" s="2"/>
      <c r="X11" s="2"/>
      <c r="Y11" s="2"/>
      <c r="Z11" s="2"/>
      <c r="AA11" s="2"/>
    </row>
    <row r="12" spans="1:27" ht="11.25" customHeight="1" x14ac:dyDescent="0.2">
      <c r="A12" s="12" t="s">
        <v>37</v>
      </c>
      <c r="B12" s="11"/>
      <c r="C12" s="10" t="s">
        <v>383</v>
      </c>
      <c r="D12" s="28">
        <v>30</v>
      </c>
      <c r="E12" s="9"/>
      <c r="F12" s="28">
        <v>21</v>
      </c>
      <c r="G12" s="9"/>
      <c r="H12" s="28">
        <v>30</v>
      </c>
      <c r="I12" s="9"/>
      <c r="J12" s="28">
        <v>20</v>
      </c>
      <c r="K12" s="9"/>
      <c r="L12" s="28">
        <v>48</v>
      </c>
      <c r="M12" s="9"/>
      <c r="N12" s="28">
        <v>35</v>
      </c>
      <c r="O12" s="9"/>
      <c r="P12" s="28">
        <v>42</v>
      </c>
      <c r="Q12" s="9"/>
      <c r="R12" s="28">
        <v>31</v>
      </c>
      <c r="S12" s="9"/>
      <c r="T12" s="28">
        <v>42</v>
      </c>
      <c r="U12" s="8"/>
      <c r="V12" s="2">
        <f>SUM(T12,R12,P12,N12,L12,J12,H12,F12,D12)</f>
        <v>299</v>
      </c>
      <c r="W12" s="2">
        <f>SUM(U12,S12,Q12,O12,M12)</f>
        <v>0</v>
      </c>
      <c r="X12" s="2">
        <f t="shared" ref="X12:X28" si="0">SUM(V12:W12)</f>
        <v>299</v>
      </c>
      <c r="Y12" s="2">
        <f>AVERAGE(T12,R12,P12,N12,L12,J12,H12,F12,D12)</f>
        <v>33.222222222222221</v>
      </c>
      <c r="Z12" s="2"/>
      <c r="AA12" s="2">
        <f t="shared" ref="AA12:AA28" si="1">AVERAGE(Y12:Z12)</f>
        <v>33.222222222222221</v>
      </c>
    </row>
    <row r="13" spans="1:27" ht="11.25" customHeight="1" x14ac:dyDescent="0.2">
      <c r="A13" s="12" t="s">
        <v>35</v>
      </c>
      <c r="B13" s="11"/>
      <c r="C13" s="10" t="s">
        <v>382</v>
      </c>
      <c r="D13" s="28">
        <v>26</v>
      </c>
      <c r="E13" s="9"/>
      <c r="F13" s="28">
        <v>15</v>
      </c>
      <c r="G13" s="9"/>
      <c r="H13" s="28">
        <v>25</v>
      </c>
      <c r="I13" s="9"/>
      <c r="J13" s="28">
        <v>15</v>
      </c>
      <c r="K13" s="9"/>
      <c r="L13" s="28">
        <v>42</v>
      </c>
      <c r="M13" s="9"/>
      <c r="N13" s="28">
        <v>33</v>
      </c>
      <c r="O13" s="9"/>
      <c r="P13" s="28">
        <v>38</v>
      </c>
      <c r="Q13" s="9"/>
      <c r="R13" s="28">
        <v>28</v>
      </c>
      <c r="S13" s="9"/>
      <c r="T13" s="28">
        <v>38</v>
      </c>
      <c r="U13" s="8"/>
      <c r="V13" s="2">
        <f t="shared" ref="V13:V28" si="2">SUM(T13,R13,P13,N13,L13,J13,H13,F13,D13)</f>
        <v>260</v>
      </c>
      <c r="W13" s="2">
        <f>SUM(U13,S13,Q13,O13,M13)</f>
        <v>0</v>
      </c>
      <c r="X13" s="2">
        <f t="shared" si="0"/>
        <v>260</v>
      </c>
      <c r="Y13" s="2">
        <f t="shared" ref="Y13:Y28" si="3">AVERAGE(T13,R13,P13,N13,L13,J13,H13,F13,D13)</f>
        <v>28.888888888888889</v>
      </c>
      <c r="Z13" s="2"/>
      <c r="AA13" s="2">
        <f t="shared" si="1"/>
        <v>28.888888888888889</v>
      </c>
    </row>
    <row r="14" spans="1:27" ht="11.25" customHeight="1" x14ac:dyDescent="0.2">
      <c r="A14" s="12" t="s">
        <v>33</v>
      </c>
      <c r="B14" s="11"/>
      <c r="C14" s="10" t="s">
        <v>381</v>
      </c>
      <c r="D14" s="9">
        <v>20</v>
      </c>
      <c r="E14" s="9"/>
      <c r="F14" s="28">
        <v>14</v>
      </c>
      <c r="G14" s="9"/>
      <c r="H14" s="28">
        <v>20</v>
      </c>
      <c r="I14" s="9"/>
      <c r="J14" s="28">
        <v>15</v>
      </c>
      <c r="K14" s="9"/>
      <c r="L14" s="28">
        <v>33</v>
      </c>
      <c r="M14" s="9"/>
      <c r="N14" s="28">
        <v>6</v>
      </c>
      <c r="O14" s="9"/>
      <c r="P14" s="28">
        <v>35</v>
      </c>
      <c r="Q14" s="9"/>
      <c r="R14" s="28">
        <v>19</v>
      </c>
      <c r="S14" s="9"/>
      <c r="T14" s="28">
        <v>32</v>
      </c>
      <c r="U14" s="8"/>
      <c r="V14" s="2">
        <f t="shared" si="2"/>
        <v>194</v>
      </c>
      <c r="W14" s="2"/>
      <c r="X14" s="2">
        <f t="shared" si="0"/>
        <v>194</v>
      </c>
      <c r="Y14" s="2">
        <f t="shared" si="3"/>
        <v>21.555555555555557</v>
      </c>
      <c r="Z14" s="2"/>
      <c r="AA14" s="2">
        <f t="shared" si="1"/>
        <v>21.555555555555557</v>
      </c>
    </row>
    <row r="15" spans="1:27" ht="11.25" customHeight="1" x14ac:dyDescent="0.2">
      <c r="A15" s="12" t="s">
        <v>31</v>
      </c>
      <c r="B15" s="11"/>
      <c r="C15" s="10" t="s">
        <v>380</v>
      </c>
      <c r="D15" s="28">
        <v>27</v>
      </c>
      <c r="E15" s="9"/>
      <c r="F15" s="28">
        <v>15</v>
      </c>
      <c r="G15" s="9"/>
      <c r="H15" s="28">
        <v>25</v>
      </c>
      <c r="I15" s="9"/>
      <c r="J15" s="28">
        <v>25</v>
      </c>
      <c r="K15" s="9"/>
      <c r="L15" s="28">
        <v>43</v>
      </c>
      <c r="M15" s="9"/>
      <c r="N15" s="28">
        <v>0</v>
      </c>
      <c r="O15" s="9"/>
      <c r="P15" s="28">
        <v>35</v>
      </c>
      <c r="Q15" s="9"/>
      <c r="R15" s="28">
        <v>25</v>
      </c>
      <c r="S15" s="9"/>
      <c r="T15" s="28">
        <v>35</v>
      </c>
      <c r="U15" s="8"/>
      <c r="V15" s="2">
        <f t="shared" si="2"/>
        <v>230</v>
      </c>
      <c r="W15" s="2">
        <f t="shared" ref="W15:W28" si="4">SUM(U15,S15,Q15,O15,M15)</f>
        <v>0</v>
      </c>
      <c r="X15" s="2">
        <f t="shared" si="0"/>
        <v>230</v>
      </c>
      <c r="Y15" s="2">
        <f t="shared" si="3"/>
        <v>25.555555555555557</v>
      </c>
      <c r="Z15" s="2"/>
      <c r="AA15" s="2">
        <f t="shared" si="1"/>
        <v>25.555555555555557</v>
      </c>
    </row>
    <row r="16" spans="1:27" ht="11.25" customHeight="1" x14ac:dyDescent="0.2">
      <c r="A16" s="12" t="s">
        <v>29</v>
      </c>
      <c r="B16" s="11"/>
      <c r="C16" s="10" t="s">
        <v>379</v>
      </c>
      <c r="D16" s="28">
        <v>29</v>
      </c>
      <c r="E16" s="9"/>
      <c r="F16" s="28">
        <v>21</v>
      </c>
      <c r="G16" s="9"/>
      <c r="H16" s="28">
        <v>25</v>
      </c>
      <c r="I16" s="9"/>
      <c r="J16" s="28">
        <v>25</v>
      </c>
      <c r="K16" s="9"/>
      <c r="L16" s="28">
        <v>44</v>
      </c>
      <c r="M16" s="9"/>
      <c r="N16" s="28">
        <v>20</v>
      </c>
      <c r="O16" s="9"/>
      <c r="P16" s="28">
        <v>38</v>
      </c>
      <c r="Q16" s="9"/>
      <c r="R16" s="28">
        <v>14</v>
      </c>
      <c r="S16" s="9"/>
      <c r="T16" s="28">
        <v>35</v>
      </c>
      <c r="U16" s="8"/>
      <c r="V16" s="2">
        <f t="shared" si="2"/>
        <v>251</v>
      </c>
      <c r="W16" s="2">
        <f t="shared" si="4"/>
        <v>0</v>
      </c>
      <c r="X16" s="2">
        <f t="shared" si="0"/>
        <v>251</v>
      </c>
      <c r="Y16" s="2">
        <f t="shared" si="3"/>
        <v>27.888888888888889</v>
      </c>
      <c r="Z16" s="2"/>
      <c r="AA16" s="2">
        <f t="shared" si="1"/>
        <v>27.888888888888889</v>
      </c>
    </row>
    <row r="17" spans="1:27" ht="11.25" customHeight="1" x14ac:dyDescent="0.2">
      <c r="A17" s="12" t="s">
        <v>27</v>
      </c>
      <c r="B17" s="11"/>
      <c r="C17" s="10" t="s">
        <v>378</v>
      </c>
      <c r="D17" s="28">
        <v>31</v>
      </c>
      <c r="E17" s="9"/>
      <c r="F17" s="28">
        <v>23</v>
      </c>
      <c r="G17" s="9"/>
      <c r="H17" s="28">
        <v>25</v>
      </c>
      <c r="I17" s="9"/>
      <c r="J17" s="28">
        <v>18</v>
      </c>
      <c r="K17" s="9"/>
      <c r="L17" s="28">
        <v>46</v>
      </c>
      <c r="M17" s="9"/>
      <c r="N17" s="28">
        <v>30</v>
      </c>
      <c r="O17" s="9"/>
      <c r="P17" s="28">
        <v>38</v>
      </c>
      <c r="Q17" s="9"/>
      <c r="R17" s="28">
        <v>22</v>
      </c>
      <c r="S17" s="9"/>
      <c r="T17" s="28">
        <v>38</v>
      </c>
      <c r="U17" s="8"/>
      <c r="V17" s="2">
        <f t="shared" si="2"/>
        <v>271</v>
      </c>
      <c r="W17" s="2">
        <f t="shared" si="4"/>
        <v>0</v>
      </c>
      <c r="X17" s="2">
        <f t="shared" si="0"/>
        <v>271</v>
      </c>
      <c r="Y17" s="2">
        <f t="shared" si="3"/>
        <v>30.111111111111111</v>
      </c>
      <c r="Z17" s="2"/>
      <c r="AA17" s="2">
        <f t="shared" si="1"/>
        <v>30.111111111111111</v>
      </c>
    </row>
    <row r="18" spans="1:27" ht="11.25" customHeight="1" x14ac:dyDescent="0.2">
      <c r="A18" s="12" t="s">
        <v>25</v>
      </c>
      <c r="B18" s="11"/>
      <c r="C18" s="10" t="s">
        <v>377</v>
      </c>
      <c r="D18" s="28">
        <v>32</v>
      </c>
      <c r="E18" s="9"/>
      <c r="F18" s="28">
        <v>23</v>
      </c>
      <c r="G18" s="9"/>
      <c r="H18" s="28">
        <v>30</v>
      </c>
      <c r="I18" s="9"/>
      <c r="J18" s="28">
        <v>25</v>
      </c>
      <c r="K18" s="9"/>
      <c r="L18" s="28">
        <v>50</v>
      </c>
      <c r="M18" s="9"/>
      <c r="N18" s="28">
        <v>48</v>
      </c>
      <c r="O18" s="9"/>
      <c r="P18" s="28">
        <v>40</v>
      </c>
      <c r="Q18" s="9"/>
      <c r="R18" s="28">
        <v>34</v>
      </c>
      <c r="S18" s="9"/>
      <c r="T18" s="28">
        <v>45</v>
      </c>
      <c r="U18" s="8"/>
      <c r="V18" s="2">
        <f t="shared" si="2"/>
        <v>327</v>
      </c>
      <c r="W18" s="2">
        <f t="shared" si="4"/>
        <v>0</v>
      </c>
      <c r="X18" s="2">
        <f t="shared" si="0"/>
        <v>327</v>
      </c>
      <c r="Y18" s="2">
        <f t="shared" si="3"/>
        <v>36.333333333333336</v>
      </c>
      <c r="Z18" s="2"/>
      <c r="AA18" s="2">
        <f t="shared" si="1"/>
        <v>36.333333333333336</v>
      </c>
    </row>
    <row r="19" spans="1:27" ht="11.25" customHeight="1" x14ac:dyDescent="0.2">
      <c r="A19" s="12" t="s">
        <v>23</v>
      </c>
      <c r="B19" s="11"/>
      <c r="C19" s="10" t="s">
        <v>376</v>
      </c>
      <c r="D19" s="28">
        <v>32</v>
      </c>
      <c r="E19" s="9"/>
      <c r="F19" s="28">
        <v>21</v>
      </c>
      <c r="G19" s="9"/>
      <c r="H19" s="28">
        <v>25</v>
      </c>
      <c r="I19" s="9"/>
      <c r="J19" s="28">
        <v>18</v>
      </c>
      <c r="K19" s="9"/>
      <c r="L19" s="28">
        <v>44</v>
      </c>
      <c r="M19" s="9"/>
      <c r="N19" s="28">
        <v>38</v>
      </c>
      <c r="O19" s="9"/>
      <c r="P19" s="28">
        <v>38</v>
      </c>
      <c r="Q19" s="9"/>
      <c r="R19" s="28">
        <v>26</v>
      </c>
      <c r="S19" s="9"/>
      <c r="T19" s="28">
        <v>35</v>
      </c>
      <c r="U19" s="8"/>
      <c r="V19" s="2">
        <f t="shared" si="2"/>
        <v>277</v>
      </c>
      <c r="W19" s="2">
        <f t="shared" si="4"/>
        <v>0</v>
      </c>
      <c r="X19" s="2">
        <f t="shared" si="0"/>
        <v>277</v>
      </c>
      <c r="Y19" s="2">
        <f t="shared" si="3"/>
        <v>30.777777777777779</v>
      </c>
      <c r="Z19" s="2"/>
      <c r="AA19" s="2">
        <f t="shared" si="1"/>
        <v>30.777777777777779</v>
      </c>
    </row>
    <row r="20" spans="1:27" ht="11.25" customHeight="1" x14ac:dyDescent="0.2">
      <c r="A20" s="12" t="s">
        <v>21</v>
      </c>
      <c r="B20" s="11"/>
      <c r="C20" s="10" t="s">
        <v>375</v>
      </c>
      <c r="D20" s="28">
        <v>27</v>
      </c>
      <c r="E20" s="9"/>
      <c r="F20" s="28">
        <v>16</v>
      </c>
      <c r="G20" s="9"/>
      <c r="H20" s="28">
        <v>30</v>
      </c>
      <c r="I20" s="9"/>
      <c r="J20" s="28">
        <v>20</v>
      </c>
      <c r="K20" s="9"/>
      <c r="L20" s="28">
        <v>44</v>
      </c>
      <c r="M20" s="9"/>
      <c r="N20" s="28">
        <v>6</v>
      </c>
      <c r="O20" s="9"/>
      <c r="P20" s="28">
        <v>35</v>
      </c>
      <c r="Q20" s="9"/>
      <c r="R20" s="28">
        <v>39</v>
      </c>
      <c r="S20" s="9"/>
      <c r="T20" s="28">
        <v>38</v>
      </c>
      <c r="U20" s="8"/>
      <c r="V20" s="2">
        <f t="shared" si="2"/>
        <v>255</v>
      </c>
      <c r="W20" s="2">
        <f t="shared" si="4"/>
        <v>0</v>
      </c>
      <c r="X20" s="2">
        <f t="shared" si="0"/>
        <v>255</v>
      </c>
      <c r="Y20" s="2">
        <f t="shared" si="3"/>
        <v>28.333333333333332</v>
      </c>
      <c r="Z20" s="2"/>
      <c r="AA20" s="2">
        <f t="shared" si="1"/>
        <v>28.333333333333332</v>
      </c>
    </row>
    <row r="21" spans="1:27" ht="11.25" customHeight="1" x14ac:dyDescent="0.2">
      <c r="A21" s="12" t="s">
        <v>19</v>
      </c>
      <c r="B21" s="11"/>
      <c r="C21" s="10" t="s">
        <v>374</v>
      </c>
      <c r="D21" s="28">
        <v>30</v>
      </c>
      <c r="E21" s="9"/>
      <c r="F21" s="28">
        <v>21</v>
      </c>
      <c r="G21" s="9"/>
      <c r="H21" s="28">
        <v>30</v>
      </c>
      <c r="I21" s="9"/>
      <c r="J21" s="28">
        <v>25</v>
      </c>
      <c r="K21" s="9"/>
      <c r="L21" s="28">
        <v>47</v>
      </c>
      <c r="M21" s="9"/>
      <c r="N21" s="28">
        <v>4</v>
      </c>
      <c r="O21" s="9"/>
      <c r="P21" s="28">
        <v>42</v>
      </c>
      <c r="Q21" s="9"/>
      <c r="R21" s="28">
        <v>20</v>
      </c>
      <c r="S21" s="9"/>
      <c r="T21" s="28">
        <v>40</v>
      </c>
      <c r="U21" s="8"/>
      <c r="V21" s="2">
        <f t="shared" si="2"/>
        <v>259</v>
      </c>
      <c r="W21" s="2">
        <f t="shared" si="4"/>
        <v>0</v>
      </c>
      <c r="X21" s="2">
        <f t="shared" si="0"/>
        <v>259</v>
      </c>
      <c r="Y21" s="2">
        <f t="shared" si="3"/>
        <v>28.777777777777779</v>
      </c>
      <c r="Z21" s="2"/>
      <c r="AA21" s="2">
        <f t="shared" si="1"/>
        <v>28.777777777777779</v>
      </c>
    </row>
    <row r="22" spans="1:27" ht="11.25" customHeight="1" x14ac:dyDescent="0.2">
      <c r="A22" s="12" t="s">
        <v>17</v>
      </c>
      <c r="B22" s="11"/>
      <c r="C22" s="10" t="s">
        <v>373</v>
      </c>
      <c r="D22" s="28">
        <v>28</v>
      </c>
      <c r="E22" s="9"/>
      <c r="F22" s="28">
        <v>15</v>
      </c>
      <c r="G22" s="9"/>
      <c r="H22" s="28">
        <v>25</v>
      </c>
      <c r="I22" s="9"/>
      <c r="J22" s="28">
        <v>15</v>
      </c>
      <c r="K22" s="9"/>
      <c r="L22" s="28">
        <v>45</v>
      </c>
      <c r="M22" s="9"/>
      <c r="N22" s="28">
        <v>30</v>
      </c>
      <c r="O22" s="9"/>
      <c r="P22" s="28">
        <v>38</v>
      </c>
      <c r="Q22" s="9"/>
      <c r="R22" s="28">
        <v>27</v>
      </c>
      <c r="S22" s="9"/>
      <c r="T22" s="28">
        <v>38</v>
      </c>
      <c r="U22" s="8"/>
      <c r="V22" s="2">
        <f t="shared" si="2"/>
        <v>261</v>
      </c>
      <c r="W22" s="2">
        <f t="shared" si="4"/>
        <v>0</v>
      </c>
      <c r="X22" s="2">
        <f t="shared" si="0"/>
        <v>261</v>
      </c>
      <c r="Y22" s="2">
        <f t="shared" si="3"/>
        <v>29</v>
      </c>
      <c r="Z22" s="2"/>
      <c r="AA22" s="2">
        <f t="shared" si="1"/>
        <v>29</v>
      </c>
    </row>
    <row r="23" spans="1:27" ht="11.25" customHeight="1" x14ac:dyDescent="0.2">
      <c r="A23" s="12" t="s">
        <v>15</v>
      </c>
      <c r="B23" s="11"/>
      <c r="C23" s="10" t="s">
        <v>372</v>
      </c>
      <c r="D23" s="28">
        <v>32</v>
      </c>
      <c r="E23" s="9"/>
      <c r="F23" s="28">
        <v>21</v>
      </c>
      <c r="G23" s="9"/>
      <c r="H23" s="28">
        <v>25</v>
      </c>
      <c r="I23" s="9"/>
      <c r="J23" s="28">
        <v>25</v>
      </c>
      <c r="K23" s="9"/>
      <c r="L23" s="28">
        <v>44</v>
      </c>
      <c r="M23" s="9"/>
      <c r="N23" s="28">
        <v>29</v>
      </c>
      <c r="O23" s="9"/>
      <c r="P23" s="28">
        <v>38</v>
      </c>
      <c r="Q23" s="9"/>
      <c r="R23" s="28">
        <v>29</v>
      </c>
      <c r="S23" s="9"/>
      <c r="T23" s="28">
        <v>38</v>
      </c>
      <c r="U23" s="8"/>
      <c r="V23" s="2">
        <f t="shared" si="2"/>
        <v>281</v>
      </c>
      <c r="W23" s="2">
        <f t="shared" si="4"/>
        <v>0</v>
      </c>
      <c r="X23" s="2">
        <f t="shared" si="0"/>
        <v>281</v>
      </c>
      <c r="Y23" s="2">
        <f t="shared" si="3"/>
        <v>31.222222222222221</v>
      </c>
      <c r="Z23" s="2"/>
      <c r="AA23" s="2">
        <f t="shared" si="1"/>
        <v>31.222222222222221</v>
      </c>
    </row>
    <row r="24" spans="1:27" ht="11.25" customHeight="1" x14ac:dyDescent="0.2">
      <c r="A24" s="12" t="s">
        <v>13</v>
      </c>
      <c r="B24" s="11"/>
      <c r="C24" s="10" t="s">
        <v>371</v>
      </c>
      <c r="D24" s="28">
        <v>30</v>
      </c>
      <c r="E24" s="9"/>
      <c r="F24" s="28">
        <v>20</v>
      </c>
      <c r="G24" s="9"/>
      <c r="H24" s="28">
        <v>25</v>
      </c>
      <c r="I24" s="9"/>
      <c r="J24" s="28">
        <v>20</v>
      </c>
      <c r="K24" s="9"/>
      <c r="L24" s="28">
        <v>44</v>
      </c>
      <c r="M24" s="9"/>
      <c r="N24" s="28">
        <v>30</v>
      </c>
      <c r="O24" s="9"/>
      <c r="P24" s="28">
        <v>38</v>
      </c>
      <c r="Q24" s="9"/>
      <c r="R24" s="28">
        <v>26</v>
      </c>
      <c r="S24" s="9"/>
      <c r="T24" s="28">
        <v>38</v>
      </c>
      <c r="U24" s="8"/>
      <c r="V24" s="2">
        <f t="shared" si="2"/>
        <v>271</v>
      </c>
      <c r="W24" s="2">
        <f t="shared" si="4"/>
        <v>0</v>
      </c>
      <c r="X24" s="2">
        <f t="shared" si="0"/>
        <v>271</v>
      </c>
      <c r="Y24" s="2">
        <f t="shared" si="3"/>
        <v>30.111111111111111</v>
      </c>
      <c r="Z24" s="2"/>
      <c r="AA24" s="2">
        <f t="shared" si="1"/>
        <v>30.111111111111111</v>
      </c>
    </row>
    <row r="25" spans="1:27" ht="11.25" customHeight="1" x14ac:dyDescent="0.2">
      <c r="A25" s="12" t="s">
        <v>11</v>
      </c>
      <c r="B25" s="11"/>
      <c r="C25" s="10" t="s">
        <v>370</v>
      </c>
      <c r="D25" s="28">
        <v>27</v>
      </c>
      <c r="E25" s="9"/>
      <c r="F25" s="28">
        <v>13</v>
      </c>
      <c r="G25" s="9"/>
      <c r="H25" s="28">
        <v>30</v>
      </c>
      <c r="I25" s="9"/>
      <c r="J25" s="28">
        <v>20</v>
      </c>
      <c r="K25" s="9"/>
      <c r="L25" s="28">
        <v>50</v>
      </c>
      <c r="M25" s="9"/>
      <c r="N25" s="28">
        <v>10</v>
      </c>
      <c r="O25" s="9"/>
      <c r="P25" s="28">
        <v>43</v>
      </c>
      <c r="Q25" s="9"/>
      <c r="R25" s="28">
        <v>14</v>
      </c>
      <c r="S25" s="9"/>
      <c r="T25" s="28">
        <v>42</v>
      </c>
      <c r="U25" s="8"/>
      <c r="V25" s="2">
        <f t="shared" si="2"/>
        <v>249</v>
      </c>
      <c r="W25" s="2">
        <f t="shared" si="4"/>
        <v>0</v>
      </c>
      <c r="X25" s="2">
        <f t="shared" si="0"/>
        <v>249</v>
      </c>
      <c r="Y25" s="2">
        <f t="shared" si="3"/>
        <v>27.666666666666668</v>
      </c>
      <c r="Z25" s="2"/>
      <c r="AA25" s="2">
        <f t="shared" si="1"/>
        <v>27.666666666666668</v>
      </c>
    </row>
    <row r="26" spans="1:27" ht="11.25" customHeight="1" x14ac:dyDescent="0.2">
      <c r="A26" s="12" t="s">
        <v>9</v>
      </c>
      <c r="B26" s="11"/>
      <c r="C26" s="10" t="s">
        <v>368</v>
      </c>
      <c r="D26" s="28">
        <v>30</v>
      </c>
      <c r="E26" s="9"/>
      <c r="F26" s="28">
        <v>18</v>
      </c>
      <c r="G26" s="9"/>
      <c r="H26" s="28">
        <v>30</v>
      </c>
      <c r="I26" s="9"/>
      <c r="J26" s="28">
        <v>25</v>
      </c>
      <c r="K26" s="9"/>
      <c r="L26" s="28">
        <v>44</v>
      </c>
      <c r="M26" s="9"/>
      <c r="N26" s="28">
        <v>12</v>
      </c>
      <c r="O26" s="9"/>
      <c r="P26" s="28">
        <v>40</v>
      </c>
      <c r="Q26" s="9"/>
      <c r="R26" s="28">
        <v>41</v>
      </c>
      <c r="S26" s="9"/>
      <c r="T26" s="28">
        <v>38</v>
      </c>
      <c r="U26" s="8"/>
      <c r="V26" s="2">
        <f t="shared" si="2"/>
        <v>278</v>
      </c>
      <c r="W26" s="2">
        <f t="shared" si="4"/>
        <v>0</v>
      </c>
      <c r="X26" s="2">
        <f t="shared" si="0"/>
        <v>278</v>
      </c>
      <c r="Y26" s="2">
        <f t="shared" si="3"/>
        <v>30.888888888888889</v>
      </c>
      <c r="Z26" s="2"/>
      <c r="AA26" s="2">
        <f t="shared" si="1"/>
        <v>30.888888888888889</v>
      </c>
    </row>
    <row r="27" spans="1:27" ht="11.25" customHeight="1" x14ac:dyDescent="0.2">
      <c r="A27" s="12" t="s">
        <v>7</v>
      </c>
      <c r="B27" s="11"/>
      <c r="C27" s="10" t="s">
        <v>367</v>
      </c>
      <c r="D27" s="28">
        <v>32</v>
      </c>
      <c r="E27" s="9"/>
      <c r="F27" s="28">
        <v>23</v>
      </c>
      <c r="G27" s="9"/>
      <c r="H27" s="28">
        <v>25</v>
      </c>
      <c r="I27" s="9"/>
      <c r="J27" s="28">
        <v>25</v>
      </c>
      <c r="K27" s="9"/>
      <c r="L27" s="28">
        <v>45</v>
      </c>
      <c r="M27" s="9"/>
      <c r="N27" s="28">
        <v>22</v>
      </c>
      <c r="O27" s="9"/>
      <c r="P27" s="28">
        <v>35</v>
      </c>
      <c r="Q27" s="9"/>
      <c r="R27" s="28">
        <v>24</v>
      </c>
      <c r="S27" s="9"/>
      <c r="T27" s="28">
        <v>32</v>
      </c>
      <c r="U27" s="8"/>
      <c r="V27" s="2">
        <f t="shared" si="2"/>
        <v>263</v>
      </c>
      <c r="W27" s="2">
        <f t="shared" si="4"/>
        <v>0</v>
      </c>
      <c r="X27" s="2">
        <f t="shared" si="0"/>
        <v>263</v>
      </c>
      <c r="Y27" s="2">
        <f t="shared" si="3"/>
        <v>29.222222222222221</v>
      </c>
      <c r="Z27" s="2"/>
      <c r="AA27" s="2">
        <f t="shared" si="1"/>
        <v>29.222222222222221</v>
      </c>
    </row>
    <row r="28" spans="1:27" ht="11.25" customHeight="1" thickBot="1" x14ac:dyDescent="0.25">
      <c r="A28" s="7" t="s">
        <v>5</v>
      </c>
      <c r="B28" s="6"/>
      <c r="C28" s="5" t="s">
        <v>365</v>
      </c>
      <c r="D28" s="29">
        <v>22</v>
      </c>
      <c r="E28" s="4"/>
      <c r="F28" s="29">
        <v>16</v>
      </c>
      <c r="G28" s="4"/>
      <c r="H28" s="29">
        <v>25</v>
      </c>
      <c r="I28" s="4"/>
      <c r="J28" s="29">
        <v>20</v>
      </c>
      <c r="K28" s="4"/>
      <c r="L28" s="29">
        <v>44</v>
      </c>
      <c r="M28" s="4"/>
      <c r="N28" s="29">
        <v>14</v>
      </c>
      <c r="O28" s="4"/>
      <c r="P28" s="29">
        <v>38</v>
      </c>
      <c r="Q28" s="4"/>
      <c r="R28" s="29">
        <v>24</v>
      </c>
      <c r="S28" s="4"/>
      <c r="T28" s="29">
        <v>35</v>
      </c>
      <c r="U28" s="3"/>
      <c r="V28" s="2">
        <f t="shared" si="2"/>
        <v>238</v>
      </c>
      <c r="W28" s="2">
        <f t="shared" si="4"/>
        <v>0</v>
      </c>
      <c r="X28" s="2">
        <f t="shared" si="0"/>
        <v>238</v>
      </c>
      <c r="Y28" s="2">
        <f t="shared" si="3"/>
        <v>26.444444444444443</v>
      </c>
      <c r="Z28" s="2"/>
      <c r="AA28" s="2">
        <f t="shared" si="1"/>
        <v>26.444444444444443</v>
      </c>
    </row>
  </sheetData>
  <mergeCells count="31">
    <mergeCell ref="V7:W7"/>
    <mergeCell ref="Y7:Z7"/>
    <mergeCell ref="B3:T3"/>
    <mergeCell ref="B4:C4"/>
    <mergeCell ref="D4:G4"/>
    <mergeCell ref="H4:T4"/>
    <mergeCell ref="B5:C5"/>
    <mergeCell ref="H5:T5"/>
    <mergeCell ref="H7:I7"/>
    <mergeCell ref="A7:A11"/>
    <mergeCell ref="B7:B8"/>
    <mergeCell ref="C7:C8"/>
    <mergeCell ref="D7:E7"/>
    <mergeCell ref="F7:G7"/>
    <mergeCell ref="D8:E8"/>
    <mergeCell ref="F8:G8"/>
    <mergeCell ref="B11:C11"/>
    <mergeCell ref="H8:I8"/>
    <mergeCell ref="B10:C10"/>
    <mergeCell ref="T8:U8"/>
    <mergeCell ref="J7:K7"/>
    <mergeCell ref="L7:M7"/>
    <mergeCell ref="N7:O7"/>
    <mergeCell ref="P7:Q7"/>
    <mergeCell ref="R7:S7"/>
    <mergeCell ref="T7:U7"/>
    <mergeCell ref="J8:K8"/>
    <mergeCell ref="L8:M8"/>
    <mergeCell ref="N8:O8"/>
    <mergeCell ref="P8:Q8"/>
    <mergeCell ref="R8:S8"/>
  </mergeCells>
  <pageMargins left="0.39370078740157477" right="0.39370078740157477" top="0.39370078740157477" bottom="0.39370078740157477" header="0" footer="0"/>
  <pageSetup paperSize="9" scale="0" fitToHeight="0" pageOrder="overThenDown" orientation="landscape" horizontalDpi="0" verticalDpi="0" copies="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DB34D-D517-4DF7-9681-776471B64A74}">
  <sheetPr>
    <outlinePr summaryBelow="0" summaryRight="0"/>
    <pageSetUpPr autoPageBreaks="0" fitToPage="1"/>
  </sheetPr>
  <dimension ref="A1:AG31"/>
  <sheetViews>
    <sheetView topLeftCell="A8" workbookViewId="0">
      <selection activeCell="B12" sqref="B12:B31"/>
    </sheetView>
  </sheetViews>
  <sheetFormatPr defaultColWidth="9.109375" defaultRowHeight="10.199999999999999" x14ac:dyDescent="0.2"/>
  <cols>
    <col min="1" max="1" width="5" style="1" customWidth="1"/>
    <col min="2" max="2" width="17" style="1" customWidth="1"/>
    <col min="3" max="3" width="10" style="1" customWidth="1"/>
    <col min="4" max="27" width="4" style="1" customWidth="1"/>
    <col min="28" max="256" width="9.109375" style="1" customWidth="1"/>
    <col min="257" max="16384" width="9.109375" style="1"/>
  </cols>
  <sheetData>
    <row r="1" spans="1:33" ht="11.25" customHeight="1" x14ac:dyDescent="0.2">
      <c r="B1" s="25" t="s">
        <v>70</v>
      </c>
    </row>
    <row r="2" spans="1:33" ht="11.25" customHeight="1" x14ac:dyDescent="0.2"/>
    <row r="3" spans="1:33" ht="11.25" customHeight="1" x14ac:dyDescent="0.2">
      <c r="B3" s="48" t="s">
        <v>958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33" ht="11.25" customHeight="1" x14ac:dyDescent="0.2">
      <c r="B4" s="48" t="s">
        <v>337</v>
      </c>
      <c r="C4" s="48"/>
      <c r="D4" s="48" t="s">
        <v>130</v>
      </c>
      <c r="E4" s="48"/>
      <c r="F4" s="48"/>
      <c r="G4" s="48"/>
      <c r="H4" s="48" t="s">
        <v>133</v>
      </c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1:33" ht="11.25" customHeight="1" x14ac:dyDescent="0.2">
      <c r="B5" s="48" t="s">
        <v>66</v>
      </c>
      <c r="C5" s="48"/>
      <c r="H5" s="48" t="s">
        <v>134</v>
      </c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1:33" ht="11.25" customHeight="1" thickBot="1" x14ac:dyDescent="0.25"/>
    <row r="7" spans="1:33" ht="99.9" customHeight="1" thickBot="1" x14ac:dyDescent="0.25">
      <c r="A7" s="39" t="s">
        <v>64</v>
      </c>
      <c r="B7" s="42" t="s">
        <v>63</v>
      </c>
      <c r="C7" s="42" t="s">
        <v>62</v>
      </c>
      <c r="D7" s="36" t="s">
        <v>336</v>
      </c>
      <c r="E7" s="36"/>
      <c r="F7" s="36" t="s">
        <v>335</v>
      </c>
      <c r="G7" s="36"/>
      <c r="H7" s="36" t="s">
        <v>334</v>
      </c>
      <c r="I7" s="36"/>
      <c r="J7" s="36" t="s">
        <v>333</v>
      </c>
      <c r="K7" s="36"/>
      <c r="L7" s="36" t="s">
        <v>332</v>
      </c>
      <c r="M7" s="36"/>
      <c r="N7" s="36" t="s">
        <v>331</v>
      </c>
      <c r="O7" s="36"/>
      <c r="P7" s="36" t="s">
        <v>330</v>
      </c>
      <c r="Q7" s="36"/>
      <c r="R7" s="36" t="s">
        <v>128</v>
      </c>
      <c r="S7" s="36"/>
      <c r="T7" s="36" t="s">
        <v>126</v>
      </c>
      <c r="U7" s="36"/>
      <c r="V7" s="36" t="s">
        <v>329</v>
      </c>
      <c r="W7" s="36"/>
      <c r="X7" s="36" t="s">
        <v>119</v>
      </c>
      <c r="Y7" s="36"/>
      <c r="Z7" s="49" t="s">
        <v>328</v>
      </c>
      <c r="AA7" s="49"/>
      <c r="AB7" s="45" t="s">
        <v>56</v>
      </c>
      <c r="AC7" s="46"/>
      <c r="AD7" s="24" t="s">
        <v>54</v>
      </c>
      <c r="AE7" s="47" t="s">
        <v>55</v>
      </c>
      <c r="AF7" s="46"/>
      <c r="AG7" s="23" t="s">
        <v>54</v>
      </c>
    </row>
    <row r="8" spans="1:33" ht="75" customHeight="1" x14ac:dyDescent="0.2">
      <c r="A8" s="40"/>
      <c r="B8" s="43"/>
      <c r="C8" s="43"/>
      <c r="D8" s="37" t="s">
        <v>142</v>
      </c>
      <c r="E8" s="37"/>
      <c r="F8" s="37" t="s">
        <v>327</v>
      </c>
      <c r="G8" s="37"/>
      <c r="H8" s="37" t="s">
        <v>143</v>
      </c>
      <c r="I8" s="37"/>
      <c r="J8" s="37" t="s">
        <v>144</v>
      </c>
      <c r="K8" s="37"/>
      <c r="L8" s="37" t="s">
        <v>326</v>
      </c>
      <c r="M8" s="37"/>
      <c r="N8" s="37" t="s">
        <v>148</v>
      </c>
      <c r="O8" s="37"/>
      <c r="P8" s="37" t="s">
        <v>322</v>
      </c>
      <c r="Q8" s="37"/>
      <c r="R8" s="37" t="s">
        <v>324</v>
      </c>
      <c r="S8" s="37"/>
      <c r="T8" s="37" t="s">
        <v>325</v>
      </c>
      <c r="U8" s="37"/>
      <c r="V8" s="37" t="s">
        <v>324</v>
      </c>
      <c r="W8" s="37"/>
      <c r="X8" s="37" t="s">
        <v>323</v>
      </c>
      <c r="Y8" s="37"/>
      <c r="Z8" s="38" t="s">
        <v>322</v>
      </c>
      <c r="AA8" s="38"/>
      <c r="AB8" s="2"/>
      <c r="AC8" s="2"/>
      <c r="AD8" s="2"/>
      <c r="AE8" s="2"/>
      <c r="AF8" s="2"/>
      <c r="AG8" s="2"/>
    </row>
    <row r="9" spans="1:33" ht="11.25" customHeight="1" x14ac:dyDescent="0.2">
      <c r="A9" s="40"/>
      <c r="B9" s="22"/>
      <c r="C9" s="21"/>
      <c r="D9" s="18" t="s">
        <v>48</v>
      </c>
      <c r="E9" s="18" t="s">
        <v>47</v>
      </c>
      <c r="F9" s="18" t="s">
        <v>48</v>
      </c>
      <c r="G9" s="18" t="s">
        <v>47</v>
      </c>
      <c r="H9" s="18" t="s">
        <v>48</v>
      </c>
      <c r="I9" s="18" t="s">
        <v>47</v>
      </c>
      <c r="J9" s="18" t="s">
        <v>48</v>
      </c>
      <c r="K9" s="18" t="s">
        <v>47</v>
      </c>
      <c r="L9" s="18" t="s">
        <v>48</v>
      </c>
      <c r="M9" s="18" t="s">
        <v>47</v>
      </c>
      <c r="N9" s="18" t="s">
        <v>48</v>
      </c>
      <c r="O9" s="18" t="s">
        <v>47</v>
      </c>
      <c r="P9" s="18" t="s">
        <v>48</v>
      </c>
      <c r="Q9" s="18" t="s">
        <v>47</v>
      </c>
      <c r="R9" s="18" t="s">
        <v>48</v>
      </c>
      <c r="S9" s="18" t="s">
        <v>47</v>
      </c>
      <c r="T9" s="18" t="s">
        <v>48</v>
      </c>
      <c r="U9" s="18" t="s">
        <v>47</v>
      </c>
      <c r="V9" s="18" t="s">
        <v>48</v>
      </c>
      <c r="W9" s="18" t="s">
        <v>47</v>
      </c>
      <c r="X9" s="18" t="s">
        <v>48</v>
      </c>
      <c r="Y9" s="18" t="s">
        <v>47</v>
      </c>
      <c r="Z9" s="18" t="s">
        <v>48</v>
      </c>
      <c r="AA9" s="20" t="s">
        <v>47</v>
      </c>
      <c r="AB9" s="18" t="s">
        <v>48</v>
      </c>
      <c r="AC9" s="19" t="s">
        <v>47</v>
      </c>
      <c r="AD9" s="19"/>
      <c r="AE9" s="18" t="s">
        <v>48</v>
      </c>
      <c r="AF9" s="17" t="s">
        <v>47</v>
      </c>
      <c r="AG9" s="2"/>
    </row>
    <row r="10" spans="1:33" ht="11.25" customHeight="1" x14ac:dyDescent="0.2">
      <c r="A10" s="40"/>
      <c r="B10" s="44" t="s">
        <v>46</v>
      </c>
      <c r="C10" s="44"/>
      <c r="D10" s="16" t="s">
        <v>9</v>
      </c>
      <c r="E10" s="16"/>
      <c r="F10" s="16" t="s">
        <v>193</v>
      </c>
      <c r="G10" s="16"/>
      <c r="H10" s="16" t="s">
        <v>72</v>
      </c>
      <c r="I10" s="16"/>
      <c r="J10" s="16" t="s">
        <v>75</v>
      </c>
      <c r="K10" s="16"/>
      <c r="L10" s="16" t="s">
        <v>41</v>
      </c>
      <c r="M10" s="16"/>
      <c r="N10" s="16" t="s">
        <v>42</v>
      </c>
      <c r="O10" s="16"/>
      <c r="P10" s="16" t="s">
        <v>72</v>
      </c>
      <c r="Q10" s="16"/>
      <c r="R10" s="16" t="s">
        <v>9</v>
      </c>
      <c r="S10" s="16"/>
      <c r="T10" s="16" t="s">
        <v>76</v>
      </c>
      <c r="U10" s="16"/>
      <c r="V10" s="16" t="s">
        <v>110</v>
      </c>
      <c r="W10" s="16"/>
      <c r="X10" s="16" t="s">
        <v>71</v>
      </c>
      <c r="Y10" s="16" t="s">
        <v>321</v>
      </c>
      <c r="Z10" s="16" t="s">
        <v>72</v>
      </c>
      <c r="AA10" s="15"/>
      <c r="AB10" s="2"/>
      <c r="AC10" s="2"/>
      <c r="AD10" s="2"/>
      <c r="AE10" s="2"/>
      <c r="AF10" s="2"/>
      <c r="AG10" s="2"/>
    </row>
    <row r="11" spans="1:33" ht="11.25" customHeight="1" x14ac:dyDescent="0.2">
      <c r="A11" s="41"/>
      <c r="B11" s="44" t="s">
        <v>43</v>
      </c>
      <c r="C11" s="44"/>
      <c r="D11" s="14" t="s">
        <v>13</v>
      </c>
      <c r="E11" s="14"/>
      <c r="F11" s="14" t="s">
        <v>40</v>
      </c>
      <c r="G11" s="14"/>
      <c r="H11" s="14" t="s">
        <v>7</v>
      </c>
      <c r="I11" s="14"/>
      <c r="J11" s="14" t="s">
        <v>3</v>
      </c>
      <c r="K11" s="14"/>
      <c r="L11" s="14" t="s">
        <v>11</v>
      </c>
      <c r="M11" s="14"/>
      <c r="N11" s="14" t="s">
        <v>7</v>
      </c>
      <c r="O11" s="14"/>
      <c r="P11" s="14" t="s">
        <v>72</v>
      </c>
      <c r="Q11" s="14"/>
      <c r="R11" s="14" t="s">
        <v>9</v>
      </c>
      <c r="S11" s="14"/>
      <c r="T11" s="14" t="s">
        <v>21</v>
      </c>
      <c r="U11" s="14"/>
      <c r="V11" s="14" t="s">
        <v>75</v>
      </c>
      <c r="W11" s="14"/>
      <c r="X11" s="14" t="s">
        <v>15</v>
      </c>
      <c r="Y11" s="14"/>
      <c r="Z11" s="14" t="s">
        <v>72</v>
      </c>
      <c r="AA11" s="13"/>
      <c r="AB11" s="2"/>
      <c r="AC11" s="2"/>
      <c r="AD11" s="2"/>
      <c r="AE11" s="2"/>
      <c r="AF11" s="2"/>
      <c r="AG11" s="2"/>
    </row>
    <row r="12" spans="1:33" ht="11.25" customHeight="1" x14ac:dyDescent="0.2">
      <c r="A12" s="12" t="s">
        <v>37</v>
      </c>
      <c r="B12" s="11"/>
      <c r="C12" s="10" t="s">
        <v>320</v>
      </c>
      <c r="D12" s="28">
        <v>15</v>
      </c>
      <c r="E12" s="9"/>
      <c r="F12" s="28">
        <v>33</v>
      </c>
      <c r="G12" s="9"/>
      <c r="H12" s="28">
        <v>26</v>
      </c>
      <c r="I12" s="9"/>
      <c r="J12" s="28">
        <v>24</v>
      </c>
      <c r="K12" s="9"/>
      <c r="L12" s="28">
        <v>26</v>
      </c>
      <c r="M12" s="9"/>
      <c r="N12" s="28">
        <v>29</v>
      </c>
      <c r="O12" s="9"/>
      <c r="P12" s="28">
        <v>30</v>
      </c>
      <c r="Q12" s="9"/>
      <c r="R12" s="28">
        <v>15</v>
      </c>
      <c r="S12" s="9"/>
      <c r="T12" s="28">
        <v>25</v>
      </c>
      <c r="U12" s="9"/>
      <c r="V12" s="28">
        <v>70</v>
      </c>
      <c r="W12" s="9"/>
      <c r="X12" s="28">
        <v>21</v>
      </c>
      <c r="Y12" s="9"/>
      <c r="Z12" s="28">
        <v>30</v>
      </c>
      <c r="AA12" s="8"/>
      <c r="AB12" s="2">
        <f t="shared" ref="AB12:AB31" si="0">SUM(Z12,X12,V12,T12,R12,P12,N12,L12,J12,H12,F12,D12)</f>
        <v>344</v>
      </c>
      <c r="AC12" s="2">
        <f t="shared" ref="AC12:AC31" si="1">SUM(AA12,Y12,W12,U12,S12)</f>
        <v>0</v>
      </c>
      <c r="AD12" s="2">
        <f t="shared" ref="AD12:AD31" si="2">SUM(AB12:AC12)</f>
        <v>344</v>
      </c>
      <c r="AE12" s="2">
        <f t="shared" ref="AE12:AE31" si="3">AVERAGE(Z12,X12,V12,T12,R12,P12,N12,L12,J12,H12,F12,D12)</f>
        <v>28.666666666666668</v>
      </c>
      <c r="AF12" s="2"/>
      <c r="AG12" s="2">
        <f t="shared" ref="AG12:AG31" si="4">AVERAGE(AE12:AF12)</f>
        <v>28.666666666666668</v>
      </c>
    </row>
    <row r="13" spans="1:33" ht="11.25" customHeight="1" x14ac:dyDescent="0.2">
      <c r="A13" s="12" t="s">
        <v>35</v>
      </c>
      <c r="B13" s="11"/>
      <c r="C13" s="10" t="s">
        <v>313</v>
      </c>
      <c r="D13" s="28">
        <v>15</v>
      </c>
      <c r="E13" s="9"/>
      <c r="F13" s="28">
        <v>34</v>
      </c>
      <c r="G13" s="9"/>
      <c r="H13" s="28">
        <v>30</v>
      </c>
      <c r="I13" s="9"/>
      <c r="J13" s="28">
        <v>15</v>
      </c>
      <c r="K13" s="9"/>
      <c r="L13" s="28">
        <v>16</v>
      </c>
      <c r="M13" s="9"/>
      <c r="N13" s="28">
        <v>26</v>
      </c>
      <c r="O13" s="9"/>
      <c r="P13" s="28">
        <v>30</v>
      </c>
      <c r="Q13" s="9"/>
      <c r="R13" s="28">
        <v>15</v>
      </c>
      <c r="S13" s="9"/>
      <c r="T13" s="28">
        <v>25</v>
      </c>
      <c r="U13" s="9"/>
      <c r="V13" s="28">
        <v>50</v>
      </c>
      <c r="W13" s="9"/>
      <c r="X13" s="28">
        <v>30</v>
      </c>
      <c r="Y13" s="9"/>
      <c r="Z13" s="28">
        <v>30</v>
      </c>
      <c r="AA13" s="8"/>
      <c r="AB13" s="2">
        <f t="shared" si="0"/>
        <v>316</v>
      </c>
      <c r="AC13" s="2">
        <f t="shared" si="1"/>
        <v>0</v>
      </c>
      <c r="AD13" s="2">
        <f t="shared" si="2"/>
        <v>316</v>
      </c>
      <c r="AE13" s="2">
        <f t="shared" si="3"/>
        <v>26.333333333333332</v>
      </c>
      <c r="AF13" s="2"/>
      <c r="AG13" s="2">
        <f t="shared" si="4"/>
        <v>26.333333333333332</v>
      </c>
    </row>
    <row r="14" spans="1:33" ht="11.25" customHeight="1" x14ac:dyDescent="0.2">
      <c r="A14" s="12" t="s">
        <v>33</v>
      </c>
      <c r="B14" s="11"/>
      <c r="C14" s="10" t="s">
        <v>305</v>
      </c>
      <c r="D14" s="28">
        <v>15</v>
      </c>
      <c r="E14" s="9"/>
      <c r="F14" s="28">
        <v>27</v>
      </c>
      <c r="G14" s="9"/>
      <c r="H14" s="28">
        <v>23</v>
      </c>
      <c r="I14" s="9"/>
      <c r="J14" s="28">
        <v>28</v>
      </c>
      <c r="K14" s="9"/>
      <c r="L14" s="28">
        <v>27</v>
      </c>
      <c r="M14" s="9"/>
      <c r="N14" s="28">
        <v>23</v>
      </c>
      <c r="O14" s="9"/>
      <c r="P14" s="28">
        <v>30</v>
      </c>
      <c r="Q14" s="9"/>
      <c r="R14" s="28">
        <v>15</v>
      </c>
      <c r="S14" s="9"/>
      <c r="T14" s="28">
        <v>25</v>
      </c>
      <c r="U14" s="9"/>
      <c r="V14" s="28">
        <v>58</v>
      </c>
      <c r="W14" s="9"/>
      <c r="X14" s="28">
        <v>4</v>
      </c>
      <c r="Y14" s="9"/>
      <c r="Z14" s="28">
        <v>30</v>
      </c>
      <c r="AA14" s="8"/>
      <c r="AB14" s="2">
        <f t="shared" si="0"/>
        <v>305</v>
      </c>
      <c r="AC14" s="2">
        <f t="shared" si="1"/>
        <v>0</v>
      </c>
      <c r="AD14" s="2">
        <f t="shared" si="2"/>
        <v>305</v>
      </c>
      <c r="AE14" s="2">
        <f t="shared" si="3"/>
        <v>25.416666666666668</v>
      </c>
      <c r="AF14" s="2"/>
      <c r="AG14" s="2">
        <f t="shared" si="4"/>
        <v>25.416666666666668</v>
      </c>
    </row>
    <row r="15" spans="1:33" ht="11.25" customHeight="1" x14ac:dyDescent="0.2">
      <c r="A15" s="12" t="s">
        <v>31</v>
      </c>
      <c r="B15" s="11"/>
      <c r="C15" s="10" t="s">
        <v>302</v>
      </c>
      <c r="D15" s="28">
        <v>15</v>
      </c>
      <c r="E15" s="9"/>
      <c r="F15" s="28">
        <v>36</v>
      </c>
      <c r="G15" s="9"/>
      <c r="H15" s="28">
        <v>17</v>
      </c>
      <c r="I15" s="9"/>
      <c r="J15" s="28">
        <v>27</v>
      </c>
      <c r="K15" s="9"/>
      <c r="L15" s="28">
        <v>33</v>
      </c>
      <c r="M15" s="9"/>
      <c r="N15" s="28">
        <v>8</v>
      </c>
      <c r="O15" s="9"/>
      <c r="P15" s="28">
        <v>30</v>
      </c>
      <c r="Q15" s="9"/>
      <c r="R15" s="28">
        <v>15</v>
      </c>
      <c r="S15" s="9"/>
      <c r="T15" s="28">
        <v>5</v>
      </c>
      <c r="U15" s="9"/>
      <c r="V15" s="28">
        <v>46</v>
      </c>
      <c r="W15" s="9"/>
      <c r="X15" s="28">
        <v>34</v>
      </c>
      <c r="Y15" s="9"/>
      <c r="Z15" s="28">
        <v>30</v>
      </c>
      <c r="AA15" s="8"/>
      <c r="AB15" s="2">
        <f t="shared" si="0"/>
        <v>296</v>
      </c>
      <c r="AC15" s="2">
        <f t="shared" si="1"/>
        <v>0</v>
      </c>
      <c r="AD15" s="2">
        <f t="shared" si="2"/>
        <v>296</v>
      </c>
      <c r="AE15" s="2">
        <f t="shared" si="3"/>
        <v>24.666666666666668</v>
      </c>
      <c r="AF15" s="2"/>
      <c r="AG15" s="2">
        <f t="shared" si="4"/>
        <v>24.666666666666668</v>
      </c>
    </row>
    <row r="16" spans="1:33" ht="11.25" customHeight="1" x14ac:dyDescent="0.2">
      <c r="A16" s="12" t="s">
        <v>29</v>
      </c>
      <c r="B16" s="11"/>
      <c r="C16" s="10" t="s">
        <v>316</v>
      </c>
      <c r="D16" s="28">
        <v>15</v>
      </c>
      <c r="E16" s="9"/>
      <c r="F16" s="28">
        <v>34</v>
      </c>
      <c r="G16" s="9"/>
      <c r="H16" s="28">
        <v>17</v>
      </c>
      <c r="I16" s="9"/>
      <c r="J16" s="28">
        <v>26</v>
      </c>
      <c r="K16" s="9"/>
      <c r="L16" s="28">
        <v>13</v>
      </c>
      <c r="M16" s="9"/>
      <c r="N16" s="28">
        <v>22</v>
      </c>
      <c r="O16" s="9"/>
      <c r="P16" s="28">
        <v>30</v>
      </c>
      <c r="Q16" s="9"/>
      <c r="R16" s="28">
        <v>15</v>
      </c>
      <c r="S16" s="9"/>
      <c r="T16" s="28">
        <v>25</v>
      </c>
      <c r="U16" s="9"/>
      <c r="V16" s="28">
        <v>42</v>
      </c>
      <c r="W16" s="9"/>
      <c r="X16" s="28">
        <v>18</v>
      </c>
      <c r="Y16" s="9"/>
      <c r="Z16" s="28">
        <v>30</v>
      </c>
      <c r="AA16" s="8"/>
      <c r="AB16" s="2">
        <f t="shared" si="0"/>
        <v>287</v>
      </c>
      <c r="AC16" s="2">
        <f t="shared" si="1"/>
        <v>0</v>
      </c>
      <c r="AD16" s="2">
        <f t="shared" si="2"/>
        <v>287</v>
      </c>
      <c r="AE16" s="2">
        <f t="shared" si="3"/>
        <v>23.916666666666668</v>
      </c>
      <c r="AF16" s="2"/>
      <c r="AG16" s="2">
        <f t="shared" si="4"/>
        <v>23.916666666666668</v>
      </c>
    </row>
    <row r="17" spans="1:33" ht="11.25" customHeight="1" x14ac:dyDescent="0.2">
      <c r="A17" s="12" t="s">
        <v>27</v>
      </c>
      <c r="B17" s="11"/>
      <c r="C17" s="10" t="s">
        <v>318</v>
      </c>
      <c r="D17" s="28">
        <v>15</v>
      </c>
      <c r="E17" s="9"/>
      <c r="F17" s="28">
        <v>25</v>
      </c>
      <c r="G17" s="9"/>
      <c r="H17" s="28">
        <v>30</v>
      </c>
      <c r="I17" s="9"/>
      <c r="J17" s="28">
        <v>20</v>
      </c>
      <c r="K17" s="9"/>
      <c r="L17" s="28">
        <v>17</v>
      </c>
      <c r="M17" s="9"/>
      <c r="N17" s="28">
        <v>26</v>
      </c>
      <c r="O17" s="9"/>
      <c r="P17" s="28">
        <v>30</v>
      </c>
      <c r="Q17" s="9"/>
      <c r="R17" s="28">
        <v>15</v>
      </c>
      <c r="S17" s="9"/>
      <c r="T17" s="28">
        <v>24</v>
      </c>
      <c r="U17" s="9"/>
      <c r="V17" s="28">
        <v>34</v>
      </c>
      <c r="W17" s="9"/>
      <c r="X17" s="28">
        <v>20</v>
      </c>
      <c r="Y17" s="9"/>
      <c r="Z17" s="28">
        <v>30</v>
      </c>
      <c r="AA17" s="8"/>
      <c r="AB17" s="2">
        <f t="shared" si="0"/>
        <v>286</v>
      </c>
      <c r="AC17" s="2">
        <f t="shared" si="1"/>
        <v>0</v>
      </c>
      <c r="AD17" s="2">
        <f t="shared" si="2"/>
        <v>286</v>
      </c>
      <c r="AE17" s="2">
        <f t="shared" si="3"/>
        <v>23.833333333333332</v>
      </c>
      <c r="AF17" s="2"/>
      <c r="AG17" s="2">
        <f t="shared" si="4"/>
        <v>23.833333333333332</v>
      </c>
    </row>
    <row r="18" spans="1:33" ht="11.25" customHeight="1" x14ac:dyDescent="0.2">
      <c r="A18" s="12" t="s">
        <v>25</v>
      </c>
      <c r="B18" s="11"/>
      <c r="C18" s="10" t="s">
        <v>315</v>
      </c>
      <c r="D18" s="28">
        <v>15</v>
      </c>
      <c r="E18" s="9"/>
      <c r="F18" s="28">
        <v>34</v>
      </c>
      <c r="G18" s="9"/>
      <c r="H18" s="28">
        <v>26</v>
      </c>
      <c r="I18" s="9"/>
      <c r="J18" s="28">
        <v>24</v>
      </c>
      <c r="K18" s="9"/>
      <c r="L18" s="28">
        <v>31</v>
      </c>
      <c r="M18" s="9"/>
      <c r="N18" s="28">
        <v>20</v>
      </c>
      <c r="O18" s="9"/>
      <c r="P18" s="28">
        <v>30</v>
      </c>
      <c r="Q18" s="9"/>
      <c r="R18" s="28">
        <v>15</v>
      </c>
      <c r="S18" s="9"/>
      <c r="T18" s="28">
        <v>5</v>
      </c>
      <c r="U18" s="9"/>
      <c r="V18" s="28">
        <v>30</v>
      </c>
      <c r="W18" s="9"/>
      <c r="X18" s="28">
        <v>18</v>
      </c>
      <c r="Y18" s="9"/>
      <c r="Z18" s="28">
        <v>30</v>
      </c>
      <c r="AA18" s="8"/>
      <c r="AB18" s="2">
        <f t="shared" si="0"/>
        <v>278</v>
      </c>
      <c r="AC18" s="2">
        <f t="shared" si="1"/>
        <v>0</v>
      </c>
      <c r="AD18" s="2">
        <f t="shared" si="2"/>
        <v>278</v>
      </c>
      <c r="AE18" s="2">
        <f t="shared" si="3"/>
        <v>23.166666666666668</v>
      </c>
      <c r="AF18" s="2"/>
      <c r="AG18" s="2">
        <f t="shared" si="4"/>
        <v>23.166666666666668</v>
      </c>
    </row>
    <row r="19" spans="1:33" ht="11.25" customHeight="1" x14ac:dyDescent="0.2">
      <c r="A19" s="12" t="s">
        <v>23</v>
      </c>
      <c r="B19" s="11"/>
      <c r="C19" s="10" t="s">
        <v>307</v>
      </c>
      <c r="D19" s="28">
        <v>15</v>
      </c>
      <c r="E19" s="9"/>
      <c r="F19" s="28">
        <v>30</v>
      </c>
      <c r="G19" s="9"/>
      <c r="H19" s="28">
        <v>18</v>
      </c>
      <c r="I19" s="9"/>
      <c r="J19" s="28">
        <v>12</v>
      </c>
      <c r="K19" s="9"/>
      <c r="L19" s="28">
        <v>16</v>
      </c>
      <c r="M19" s="9"/>
      <c r="N19" s="28">
        <v>24</v>
      </c>
      <c r="O19" s="9"/>
      <c r="P19" s="28">
        <v>30</v>
      </c>
      <c r="Q19" s="9"/>
      <c r="R19" s="28">
        <v>15</v>
      </c>
      <c r="S19" s="9"/>
      <c r="T19" s="28">
        <v>5</v>
      </c>
      <c r="U19" s="9"/>
      <c r="V19" s="28">
        <v>34</v>
      </c>
      <c r="W19" s="9"/>
      <c r="X19" s="28">
        <v>26</v>
      </c>
      <c r="Y19" s="9"/>
      <c r="Z19" s="28">
        <v>30</v>
      </c>
      <c r="AA19" s="8"/>
      <c r="AB19" s="2">
        <f t="shared" si="0"/>
        <v>255</v>
      </c>
      <c r="AC19" s="2">
        <f t="shared" si="1"/>
        <v>0</v>
      </c>
      <c r="AD19" s="2">
        <f t="shared" si="2"/>
        <v>255</v>
      </c>
      <c r="AE19" s="2">
        <f t="shared" si="3"/>
        <v>21.25</v>
      </c>
      <c r="AF19" s="2"/>
      <c r="AG19" s="2">
        <f t="shared" si="4"/>
        <v>21.25</v>
      </c>
    </row>
    <row r="20" spans="1:33" ht="11.25" customHeight="1" x14ac:dyDescent="0.2">
      <c r="A20" s="12" t="s">
        <v>21</v>
      </c>
      <c r="B20" s="11"/>
      <c r="C20" s="10" t="s">
        <v>308</v>
      </c>
      <c r="D20" s="28">
        <v>15</v>
      </c>
      <c r="E20" s="9"/>
      <c r="F20" s="28">
        <v>34</v>
      </c>
      <c r="G20" s="9"/>
      <c r="H20" s="28">
        <v>19</v>
      </c>
      <c r="I20" s="9"/>
      <c r="J20" s="28">
        <v>26</v>
      </c>
      <c r="K20" s="9"/>
      <c r="L20" s="28">
        <v>11</v>
      </c>
      <c r="M20" s="9"/>
      <c r="N20" s="28">
        <v>15</v>
      </c>
      <c r="O20" s="9"/>
      <c r="P20" s="28">
        <v>30</v>
      </c>
      <c r="Q20" s="9"/>
      <c r="R20" s="28">
        <v>15</v>
      </c>
      <c r="S20" s="9"/>
      <c r="T20" s="28">
        <v>0</v>
      </c>
      <c r="U20" s="9"/>
      <c r="V20" s="28">
        <v>40</v>
      </c>
      <c r="W20" s="9"/>
      <c r="X20" s="28">
        <v>14</v>
      </c>
      <c r="Y20" s="9"/>
      <c r="Z20" s="28">
        <v>30</v>
      </c>
      <c r="AA20" s="8"/>
      <c r="AB20" s="2">
        <f t="shared" si="0"/>
        <v>249</v>
      </c>
      <c r="AC20" s="2">
        <f t="shared" si="1"/>
        <v>0</v>
      </c>
      <c r="AD20" s="2">
        <f t="shared" si="2"/>
        <v>249</v>
      </c>
      <c r="AE20" s="2">
        <f t="shared" si="3"/>
        <v>20.75</v>
      </c>
      <c r="AF20" s="2"/>
      <c r="AG20" s="2">
        <f t="shared" si="4"/>
        <v>20.75</v>
      </c>
    </row>
    <row r="21" spans="1:33" ht="11.25" customHeight="1" x14ac:dyDescent="0.2">
      <c r="A21" s="12" t="s">
        <v>19</v>
      </c>
      <c r="B21" s="11"/>
      <c r="C21" s="10" t="s">
        <v>304</v>
      </c>
      <c r="D21" s="28">
        <v>15</v>
      </c>
      <c r="E21" s="9"/>
      <c r="F21" s="28">
        <v>32</v>
      </c>
      <c r="G21" s="9"/>
      <c r="H21" s="28">
        <v>19</v>
      </c>
      <c r="I21" s="9"/>
      <c r="J21" s="28">
        <v>20</v>
      </c>
      <c r="K21" s="9"/>
      <c r="L21" s="28">
        <v>9</v>
      </c>
      <c r="M21" s="9"/>
      <c r="N21" s="28">
        <v>21</v>
      </c>
      <c r="O21" s="9"/>
      <c r="P21" s="28">
        <v>30</v>
      </c>
      <c r="Q21" s="9"/>
      <c r="R21" s="28">
        <v>15</v>
      </c>
      <c r="S21" s="9"/>
      <c r="T21" s="28">
        <v>10</v>
      </c>
      <c r="U21" s="9"/>
      <c r="V21" s="28">
        <v>38</v>
      </c>
      <c r="W21" s="9"/>
      <c r="X21" s="28">
        <v>2</v>
      </c>
      <c r="Y21" s="9"/>
      <c r="Z21" s="28">
        <v>30</v>
      </c>
      <c r="AA21" s="8"/>
      <c r="AB21" s="2">
        <f t="shared" si="0"/>
        <v>241</v>
      </c>
      <c r="AC21" s="2">
        <f t="shared" si="1"/>
        <v>0</v>
      </c>
      <c r="AD21" s="2">
        <f t="shared" si="2"/>
        <v>241</v>
      </c>
      <c r="AE21" s="2">
        <f t="shared" si="3"/>
        <v>20.083333333333332</v>
      </c>
      <c r="AF21" s="2"/>
      <c r="AG21" s="2">
        <f t="shared" si="4"/>
        <v>20.083333333333332</v>
      </c>
    </row>
    <row r="22" spans="1:33" ht="11.25" customHeight="1" x14ac:dyDescent="0.2">
      <c r="A22" s="12" t="s">
        <v>17</v>
      </c>
      <c r="B22" s="11"/>
      <c r="C22" s="10" t="s">
        <v>311</v>
      </c>
      <c r="D22" s="28">
        <v>15</v>
      </c>
      <c r="E22" s="9"/>
      <c r="F22" s="28">
        <v>25</v>
      </c>
      <c r="G22" s="9"/>
      <c r="H22" s="28">
        <v>10</v>
      </c>
      <c r="I22" s="9"/>
      <c r="J22" s="28">
        <v>25</v>
      </c>
      <c r="K22" s="9"/>
      <c r="L22" s="28">
        <v>8</v>
      </c>
      <c r="M22" s="9"/>
      <c r="N22" s="28">
        <v>7</v>
      </c>
      <c r="O22" s="9"/>
      <c r="P22" s="28">
        <v>30</v>
      </c>
      <c r="Q22" s="9"/>
      <c r="R22" s="28">
        <v>15</v>
      </c>
      <c r="S22" s="9"/>
      <c r="T22" s="28">
        <v>10</v>
      </c>
      <c r="U22" s="9"/>
      <c r="V22" s="28">
        <v>46</v>
      </c>
      <c r="W22" s="9"/>
      <c r="X22" s="28">
        <v>12</v>
      </c>
      <c r="Y22" s="9"/>
      <c r="Z22" s="28">
        <v>30</v>
      </c>
      <c r="AA22" s="8"/>
      <c r="AB22" s="2">
        <f t="shared" si="0"/>
        <v>233</v>
      </c>
      <c r="AC22" s="2">
        <f t="shared" si="1"/>
        <v>0</v>
      </c>
      <c r="AD22" s="2">
        <f t="shared" si="2"/>
        <v>233</v>
      </c>
      <c r="AE22" s="2">
        <f t="shared" si="3"/>
        <v>19.416666666666668</v>
      </c>
      <c r="AF22" s="2"/>
      <c r="AG22" s="2">
        <f t="shared" si="4"/>
        <v>19.416666666666668</v>
      </c>
    </row>
    <row r="23" spans="1:33" ht="11.25" customHeight="1" x14ac:dyDescent="0.2">
      <c r="A23" s="12" t="s">
        <v>15</v>
      </c>
      <c r="B23" s="11"/>
      <c r="C23" s="10" t="s">
        <v>314</v>
      </c>
      <c r="D23" s="28">
        <v>10</v>
      </c>
      <c r="E23" s="9"/>
      <c r="F23" s="28">
        <v>24</v>
      </c>
      <c r="G23" s="9"/>
      <c r="H23" s="28">
        <v>15</v>
      </c>
      <c r="I23" s="9"/>
      <c r="J23" s="28">
        <v>10</v>
      </c>
      <c r="K23" s="9"/>
      <c r="L23" s="28">
        <v>12</v>
      </c>
      <c r="M23" s="9"/>
      <c r="N23" s="28">
        <v>13</v>
      </c>
      <c r="O23" s="9"/>
      <c r="P23" s="28">
        <v>30</v>
      </c>
      <c r="Q23" s="9"/>
      <c r="R23" s="28">
        <v>15</v>
      </c>
      <c r="S23" s="9"/>
      <c r="T23" s="28">
        <v>5</v>
      </c>
      <c r="U23" s="9"/>
      <c r="V23" s="28">
        <v>38</v>
      </c>
      <c r="W23" s="9"/>
      <c r="X23" s="28">
        <v>2</v>
      </c>
      <c r="Y23" s="9"/>
      <c r="Z23" s="28">
        <v>30</v>
      </c>
      <c r="AA23" s="8"/>
      <c r="AB23" s="2">
        <f t="shared" si="0"/>
        <v>204</v>
      </c>
      <c r="AC23" s="2">
        <f t="shared" si="1"/>
        <v>0</v>
      </c>
      <c r="AD23" s="2">
        <f t="shared" si="2"/>
        <v>204</v>
      </c>
      <c r="AE23" s="2">
        <f t="shared" si="3"/>
        <v>17</v>
      </c>
      <c r="AF23" s="2"/>
      <c r="AG23" s="2">
        <f t="shared" si="4"/>
        <v>17</v>
      </c>
    </row>
    <row r="24" spans="1:33" ht="11.25" customHeight="1" x14ac:dyDescent="0.2">
      <c r="A24" s="12" t="s">
        <v>13</v>
      </c>
      <c r="B24" s="11"/>
      <c r="C24" s="10" t="s">
        <v>309</v>
      </c>
      <c r="D24" s="28">
        <v>15</v>
      </c>
      <c r="E24" s="9"/>
      <c r="F24" s="28">
        <v>23</v>
      </c>
      <c r="G24" s="9"/>
      <c r="H24" s="28">
        <v>21</v>
      </c>
      <c r="I24" s="9"/>
      <c r="J24" s="28">
        <v>20</v>
      </c>
      <c r="K24" s="9"/>
      <c r="L24" s="28">
        <v>0</v>
      </c>
      <c r="M24" s="9"/>
      <c r="N24" s="28">
        <v>9</v>
      </c>
      <c r="O24" s="9"/>
      <c r="P24" s="28">
        <v>30</v>
      </c>
      <c r="Q24" s="9"/>
      <c r="R24" s="28">
        <v>15</v>
      </c>
      <c r="S24" s="9"/>
      <c r="T24" s="28">
        <v>10</v>
      </c>
      <c r="U24" s="9"/>
      <c r="V24" s="28">
        <v>10</v>
      </c>
      <c r="W24" s="9"/>
      <c r="X24" s="28">
        <v>16</v>
      </c>
      <c r="Y24" s="9"/>
      <c r="Z24" s="28">
        <v>30</v>
      </c>
      <c r="AA24" s="8"/>
      <c r="AB24" s="2">
        <f t="shared" si="0"/>
        <v>199</v>
      </c>
      <c r="AC24" s="2">
        <f t="shared" si="1"/>
        <v>0</v>
      </c>
      <c r="AD24" s="2">
        <f t="shared" si="2"/>
        <v>199</v>
      </c>
      <c r="AE24" s="2">
        <f t="shared" si="3"/>
        <v>16.583333333333332</v>
      </c>
      <c r="AF24" s="2"/>
      <c r="AG24" s="2">
        <f t="shared" si="4"/>
        <v>16.583333333333332</v>
      </c>
    </row>
    <row r="25" spans="1:33" ht="11.25" customHeight="1" x14ac:dyDescent="0.2">
      <c r="A25" s="12" t="s">
        <v>11</v>
      </c>
      <c r="B25" s="11"/>
      <c r="C25" s="10" t="s">
        <v>317</v>
      </c>
      <c r="D25" s="28">
        <v>10</v>
      </c>
      <c r="E25" s="9"/>
      <c r="F25" s="28">
        <v>32</v>
      </c>
      <c r="G25" s="9"/>
      <c r="H25" s="28">
        <v>19</v>
      </c>
      <c r="I25" s="9"/>
      <c r="J25" s="28">
        <v>18</v>
      </c>
      <c r="K25" s="9"/>
      <c r="L25" s="28">
        <v>8</v>
      </c>
      <c r="M25" s="9"/>
      <c r="N25" s="28">
        <v>15</v>
      </c>
      <c r="O25" s="9"/>
      <c r="P25" s="28">
        <v>30</v>
      </c>
      <c r="Q25" s="9"/>
      <c r="R25" s="28">
        <v>15</v>
      </c>
      <c r="S25" s="9"/>
      <c r="T25" s="28">
        <v>0</v>
      </c>
      <c r="U25" s="9"/>
      <c r="V25" s="28">
        <v>0</v>
      </c>
      <c r="W25" s="9"/>
      <c r="X25" s="28">
        <v>0</v>
      </c>
      <c r="Y25" s="9"/>
      <c r="Z25" s="28">
        <v>30</v>
      </c>
      <c r="AA25" s="8"/>
      <c r="AB25" s="2">
        <f t="shared" si="0"/>
        <v>177</v>
      </c>
      <c r="AC25" s="2">
        <f t="shared" si="1"/>
        <v>0</v>
      </c>
      <c r="AD25" s="2">
        <f t="shared" si="2"/>
        <v>177</v>
      </c>
      <c r="AE25" s="2">
        <f t="shared" si="3"/>
        <v>14.75</v>
      </c>
      <c r="AF25" s="2"/>
      <c r="AG25" s="2">
        <f t="shared" si="4"/>
        <v>14.75</v>
      </c>
    </row>
    <row r="26" spans="1:33" ht="11.25" customHeight="1" x14ac:dyDescent="0.2">
      <c r="A26" s="12" t="s">
        <v>9</v>
      </c>
      <c r="B26" s="11"/>
      <c r="C26" s="10" t="s">
        <v>303</v>
      </c>
      <c r="D26" s="28">
        <v>10</v>
      </c>
      <c r="E26" s="9"/>
      <c r="F26" s="28">
        <v>25</v>
      </c>
      <c r="G26" s="9"/>
      <c r="H26" s="28">
        <v>15</v>
      </c>
      <c r="I26" s="9"/>
      <c r="J26" s="28">
        <v>8</v>
      </c>
      <c r="K26" s="9"/>
      <c r="L26" s="28">
        <v>14</v>
      </c>
      <c r="M26" s="9"/>
      <c r="N26" s="28">
        <v>13</v>
      </c>
      <c r="O26" s="9"/>
      <c r="P26" s="28">
        <v>30</v>
      </c>
      <c r="Q26" s="9"/>
      <c r="R26" s="28">
        <v>15</v>
      </c>
      <c r="S26" s="9"/>
      <c r="T26" s="28">
        <v>5</v>
      </c>
      <c r="U26" s="9"/>
      <c r="V26" s="28">
        <v>0</v>
      </c>
      <c r="W26" s="9"/>
      <c r="X26" s="28">
        <v>0</v>
      </c>
      <c r="Y26" s="9"/>
      <c r="Z26" s="28">
        <v>30</v>
      </c>
      <c r="AA26" s="8"/>
      <c r="AB26" s="2">
        <f t="shared" si="0"/>
        <v>165</v>
      </c>
      <c r="AC26" s="2">
        <f t="shared" si="1"/>
        <v>0</v>
      </c>
      <c r="AD26" s="2">
        <f t="shared" si="2"/>
        <v>165</v>
      </c>
      <c r="AE26" s="2">
        <f t="shared" si="3"/>
        <v>13.75</v>
      </c>
      <c r="AF26" s="2"/>
      <c r="AG26" s="2">
        <f t="shared" si="4"/>
        <v>13.75</v>
      </c>
    </row>
    <row r="27" spans="1:33" ht="11.25" customHeight="1" x14ac:dyDescent="0.2">
      <c r="A27" s="12" t="s">
        <v>7</v>
      </c>
      <c r="B27" s="11"/>
      <c r="C27" s="10" t="s">
        <v>301</v>
      </c>
      <c r="D27" s="28">
        <v>15</v>
      </c>
      <c r="E27" s="9"/>
      <c r="F27" s="28">
        <v>13</v>
      </c>
      <c r="G27" s="9"/>
      <c r="H27" s="28">
        <v>19</v>
      </c>
      <c r="I27" s="9"/>
      <c r="J27" s="28">
        <v>2</v>
      </c>
      <c r="K27" s="9"/>
      <c r="L27" s="28">
        <v>11</v>
      </c>
      <c r="M27" s="9"/>
      <c r="N27" s="28">
        <v>13</v>
      </c>
      <c r="O27" s="9"/>
      <c r="P27" s="28">
        <v>30</v>
      </c>
      <c r="Q27" s="9"/>
      <c r="R27" s="28">
        <v>10</v>
      </c>
      <c r="S27" s="9"/>
      <c r="T27" s="28">
        <v>0</v>
      </c>
      <c r="U27" s="9"/>
      <c r="V27" s="28">
        <v>10</v>
      </c>
      <c r="W27" s="9"/>
      <c r="X27" s="28">
        <v>12</v>
      </c>
      <c r="Y27" s="9"/>
      <c r="Z27" s="28">
        <v>30</v>
      </c>
      <c r="AA27" s="8"/>
      <c r="AB27" s="2">
        <f t="shared" si="0"/>
        <v>165</v>
      </c>
      <c r="AC27" s="2">
        <f t="shared" si="1"/>
        <v>0</v>
      </c>
      <c r="AD27" s="2">
        <f t="shared" si="2"/>
        <v>165</v>
      </c>
      <c r="AE27" s="2">
        <f t="shared" si="3"/>
        <v>13.75</v>
      </c>
      <c r="AF27" s="2"/>
      <c r="AG27" s="2">
        <f t="shared" si="4"/>
        <v>13.75</v>
      </c>
    </row>
    <row r="28" spans="1:33" ht="11.25" customHeight="1" x14ac:dyDescent="0.2">
      <c r="A28" s="12" t="s">
        <v>5</v>
      </c>
      <c r="B28" s="11"/>
      <c r="C28" s="10" t="s">
        <v>306</v>
      </c>
      <c r="D28" s="28">
        <v>15</v>
      </c>
      <c r="E28" s="9"/>
      <c r="F28" s="28">
        <v>25</v>
      </c>
      <c r="G28" s="9"/>
      <c r="H28" s="28">
        <v>1</v>
      </c>
      <c r="I28" s="9"/>
      <c r="J28" s="28">
        <v>8</v>
      </c>
      <c r="K28" s="9"/>
      <c r="L28" s="28">
        <v>13</v>
      </c>
      <c r="M28" s="9"/>
      <c r="N28" s="28">
        <v>13</v>
      </c>
      <c r="O28" s="9"/>
      <c r="P28" s="28">
        <v>30</v>
      </c>
      <c r="Q28" s="9"/>
      <c r="R28" s="28">
        <v>15</v>
      </c>
      <c r="S28" s="9"/>
      <c r="T28" s="28">
        <v>5</v>
      </c>
      <c r="U28" s="9"/>
      <c r="V28" s="28">
        <v>0</v>
      </c>
      <c r="W28" s="9"/>
      <c r="X28" s="28">
        <v>0</v>
      </c>
      <c r="Y28" s="9"/>
      <c r="Z28" s="28">
        <v>30</v>
      </c>
      <c r="AA28" s="8"/>
      <c r="AB28" s="2">
        <f t="shared" si="0"/>
        <v>155</v>
      </c>
      <c r="AC28" s="2">
        <f t="shared" si="1"/>
        <v>0</v>
      </c>
      <c r="AD28" s="2">
        <f t="shared" si="2"/>
        <v>155</v>
      </c>
      <c r="AE28" s="2">
        <f t="shared" si="3"/>
        <v>12.916666666666666</v>
      </c>
      <c r="AF28" s="2"/>
      <c r="AG28" s="2">
        <f t="shared" si="4"/>
        <v>12.916666666666666</v>
      </c>
    </row>
    <row r="29" spans="1:33" ht="11.25" customHeight="1" x14ac:dyDescent="0.2">
      <c r="A29" s="12" t="s">
        <v>3</v>
      </c>
      <c r="B29" s="11"/>
      <c r="C29" s="10" t="s">
        <v>312</v>
      </c>
      <c r="D29" s="28">
        <v>10</v>
      </c>
      <c r="E29" s="9"/>
      <c r="F29" s="28">
        <v>6</v>
      </c>
      <c r="G29" s="9"/>
      <c r="H29" s="28">
        <v>0</v>
      </c>
      <c r="I29" s="9"/>
      <c r="J29" s="28">
        <v>17</v>
      </c>
      <c r="K29" s="9"/>
      <c r="L29" s="28">
        <v>0</v>
      </c>
      <c r="M29" s="9"/>
      <c r="N29" s="28">
        <v>12</v>
      </c>
      <c r="O29" s="9"/>
      <c r="P29" s="28">
        <v>30</v>
      </c>
      <c r="Q29" s="9"/>
      <c r="R29" s="28">
        <v>15</v>
      </c>
      <c r="S29" s="9"/>
      <c r="T29" s="28">
        <v>0</v>
      </c>
      <c r="U29" s="9"/>
      <c r="V29" s="28">
        <v>10</v>
      </c>
      <c r="W29" s="9"/>
      <c r="X29" s="28">
        <v>15</v>
      </c>
      <c r="Y29" s="9"/>
      <c r="Z29" s="28">
        <v>30</v>
      </c>
      <c r="AA29" s="8"/>
      <c r="AB29" s="2">
        <f t="shared" si="0"/>
        <v>145</v>
      </c>
      <c r="AC29" s="2">
        <f t="shared" si="1"/>
        <v>0</v>
      </c>
      <c r="AD29" s="2">
        <f t="shared" si="2"/>
        <v>145</v>
      </c>
      <c r="AE29" s="2">
        <f t="shared" si="3"/>
        <v>12.083333333333334</v>
      </c>
      <c r="AF29" s="2"/>
      <c r="AG29" s="2">
        <f t="shared" si="4"/>
        <v>12.083333333333334</v>
      </c>
    </row>
    <row r="30" spans="1:33" ht="11.25" customHeight="1" x14ac:dyDescent="0.2">
      <c r="A30" s="12" t="s">
        <v>1</v>
      </c>
      <c r="B30" s="11"/>
      <c r="C30" s="10" t="s">
        <v>319</v>
      </c>
      <c r="D30" s="28">
        <v>10</v>
      </c>
      <c r="E30" s="9"/>
      <c r="F30" s="28">
        <v>4</v>
      </c>
      <c r="G30" s="9"/>
      <c r="H30" s="28">
        <v>0</v>
      </c>
      <c r="I30" s="9"/>
      <c r="J30" s="28">
        <v>18</v>
      </c>
      <c r="K30" s="9"/>
      <c r="L30" s="28">
        <v>9</v>
      </c>
      <c r="M30" s="9"/>
      <c r="N30" s="28">
        <v>14</v>
      </c>
      <c r="O30" s="9"/>
      <c r="P30" s="28">
        <v>30</v>
      </c>
      <c r="Q30" s="9"/>
      <c r="R30" s="28">
        <v>15</v>
      </c>
      <c r="S30" s="9"/>
      <c r="T30" s="28">
        <v>0</v>
      </c>
      <c r="U30" s="9"/>
      <c r="V30" s="28">
        <v>10</v>
      </c>
      <c r="W30" s="9"/>
      <c r="X30" s="28">
        <v>0</v>
      </c>
      <c r="Y30" s="9"/>
      <c r="Z30" s="28">
        <v>30</v>
      </c>
      <c r="AA30" s="8"/>
      <c r="AB30" s="2">
        <f t="shared" si="0"/>
        <v>140</v>
      </c>
      <c r="AC30" s="2">
        <f t="shared" si="1"/>
        <v>0</v>
      </c>
      <c r="AD30" s="2">
        <f t="shared" si="2"/>
        <v>140</v>
      </c>
      <c r="AE30" s="2">
        <f t="shared" si="3"/>
        <v>11.666666666666666</v>
      </c>
      <c r="AF30" s="2"/>
      <c r="AG30" s="2">
        <f t="shared" si="4"/>
        <v>11.666666666666666</v>
      </c>
    </row>
    <row r="31" spans="1:33" ht="11.25" customHeight="1" thickBot="1" x14ac:dyDescent="0.25">
      <c r="A31" s="7" t="s">
        <v>73</v>
      </c>
      <c r="B31" s="6"/>
      <c r="C31" s="5" t="s">
        <v>310</v>
      </c>
      <c r="D31" s="29">
        <v>5</v>
      </c>
      <c r="E31" s="4"/>
      <c r="F31" s="29">
        <v>15</v>
      </c>
      <c r="G31" s="4"/>
      <c r="H31" s="29">
        <v>0</v>
      </c>
      <c r="I31" s="4"/>
      <c r="J31" s="29">
        <v>2</v>
      </c>
      <c r="K31" s="4"/>
      <c r="L31" s="29">
        <v>10</v>
      </c>
      <c r="M31" s="4"/>
      <c r="N31" s="29">
        <v>2</v>
      </c>
      <c r="O31" s="4"/>
      <c r="P31" s="29">
        <v>30</v>
      </c>
      <c r="Q31" s="4"/>
      <c r="R31" s="29">
        <v>15</v>
      </c>
      <c r="S31" s="4"/>
      <c r="T31" s="29">
        <v>0</v>
      </c>
      <c r="U31" s="4"/>
      <c r="V31" s="29">
        <v>0</v>
      </c>
      <c r="W31" s="4"/>
      <c r="X31" s="29">
        <v>0</v>
      </c>
      <c r="Y31" s="4"/>
      <c r="Z31" s="29">
        <v>30</v>
      </c>
      <c r="AA31" s="3"/>
      <c r="AB31" s="2">
        <f t="shared" si="0"/>
        <v>109</v>
      </c>
      <c r="AC31" s="2">
        <f t="shared" si="1"/>
        <v>0</v>
      </c>
      <c r="AD31" s="2">
        <f t="shared" si="2"/>
        <v>109</v>
      </c>
      <c r="AE31" s="2">
        <f t="shared" si="3"/>
        <v>9.0833333333333339</v>
      </c>
      <c r="AF31" s="2"/>
      <c r="AG31" s="2">
        <f t="shared" si="4"/>
        <v>9.0833333333333339</v>
      </c>
    </row>
  </sheetData>
  <sortState xmlns:xlrd2="http://schemas.microsoft.com/office/spreadsheetml/2017/richdata2" ref="B12:AG31">
    <sortCondition descending="1" ref="AB12:AB31"/>
  </sortState>
  <mergeCells count="37">
    <mergeCell ref="X7:Y7"/>
    <mergeCell ref="Z7:AA7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X8:Y8"/>
    <mergeCell ref="Z8:AA8"/>
    <mergeCell ref="A7:A11"/>
    <mergeCell ref="B7:B8"/>
    <mergeCell ref="C7:C8"/>
    <mergeCell ref="D7:E7"/>
    <mergeCell ref="F7:G7"/>
    <mergeCell ref="B11:C11"/>
    <mergeCell ref="B10:C10"/>
    <mergeCell ref="AB7:AC7"/>
    <mergeCell ref="AE7:AF7"/>
    <mergeCell ref="B3:T3"/>
    <mergeCell ref="B4:C4"/>
    <mergeCell ref="D4:G4"/>
    <mergeCell ref="H4:T4"/>
    <mergeCell ref="B5:C5"/>
    <mergeCell ref="H5:T5"/>
    <mergeCell ref="H7:I7"/>
    <mergeCell ref="J7:K7"/>
    <mergeCell ref="L7:M7"/>
    <mergeCell ref="N7:O7"/>
    <mergeCell ref="P7:Q7"/>
    <mergeCell ref="R7:S7"/>
    <mergeCell ref="T7:U7"/>
    <mergeCell ref="V7:W7"/>
  </mergeCells>
  <pageMargins left="0.39370078740157477" right="0.39370078740157477" top="0.39370078740157477" bottom="0.39370078740157477" header="0" footer="0"/>
  <pageSetup paperSize="9" scale="0" fitToHeight="0" pageOrder="overThenDown" orientation="landscape" horizontalDpi="0" verticalDpi="0" copies="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CCDC6-CDCA-4069-8E29-F11CF1598AB3}">
  <sheetPr>
    <outlinePr summaryBelow="0" summaryRight="0"/>
    <pageSetUpPr autoPageBreaks="0" fitToPage="1"/>
  </sheetPr>
  <dimension ref="A1:AG36"/>
  <sheetViews>
    <sheetView topLeftCell="A8" workbookViewId="0">
      <selection activeCell="B12" sqref="B12:B36"/>
    </sheetView>
  </sheetViews>
  <sheetFormatPr defaultColWidth="9.109375" defaultRowHeight="10.199999999999999" x14ac:dyDescent="0.2"/>
  <cols>
    <col min="1" max="1" width="5" style="1" customWidth="1"/>
    <col min="2" max="2" width="17" style="1" customWidth="1"/>
    <col min="3" max="3" width="10" style="1" customWidth="1"/>
    <col min="4" max="27" width="4" style="1" customWidth="1"/>
    <col min="28" max="256" width="9.109375" style="1" customWidth="1"/>
    <col min="257" max="16384" width="9.109375" style="1"/>
  </cols>
  <sheetData>
    <row r="1" spans="1:33" ht="11.25" customHeight="1" x14ac:dyDescent="0.2">
      <c r="B1" s="25" t="s">
        <v>70</v>
      </c>
    </row>
    <row r="2" spans="1:33" ht="11.25" customHeight="1" x14ac:dyDescent="0.2"/>
    <row r="3" spans="1:33" ht="11.25" customHeight="1" x14ac:dyDescent="0.2">
      <c r="B3" s="48" t="s">
        <v>958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33" ht="11.25" customHeight="1" x14ac:dyDescent="0.2">
      <c r="B4" s="48" t="s">
        <v>364</v>
      </c>
      <c r="C4" s="48"/>
      <c r="D4" s="48" t="s">
        <v>130</v>
      </c>
      <c r="E4" s="48"/>
      <c r="F4" s="48"/>
      <c r="G4" s="48"/>
      <c r="H4" s="48" t="s">
        <v>133</v>
      </c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1:33" ht="11.25" customHeight="1" x14ac:dyDescent="0.2">
      <c r="B5" s="48" t="s">
        <v>66</v>
      </c>
      <c r="C5" s="48"/>
      <c r="H5" s="48" t="s">
        <v>134</v>
      </c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1:33" ht="11.25" customHeight="1" thickBot="1" x14ac:dyDescent="0.25"/>
    <row r="7" spans="1:33" ht="99.9" customHeight="1" thickBot="1" x14ac:dyDescent="0.25">
      <c r="A7" s="39" t="s">
        <v>64</v>
      </c>
      <c r="B7" s="42" t="s">
        <v>63</v>
      </c>
      <c r="C7" s="42" t="s">
        <v>62</v>
      </c>
      <c r="D7" s="36" t="s">
        <v>336</v>
      </c>
      <c r="E7" s="36"/>
      <c r="F7" s="36" t="s">
        <v>335</v>
      </c>
      <c r="G7" s="36"/>
      <c r="H7" s="36" t="s">
        <v>334</v>
      </c>
      <c r="I7" s="36"/>
      <c r="J7" s="36" t="s">
        <v>333</v>
      </c>
      <c r="K7" s="36"/>
      <c r="L7" s="36" t="s">
        <v>332</v>
      </c>
      <c r="M7" s="36"/>
      <c r="N7" s="36" t="s">
        <v>331</v>
      </c>
      <c r="O7" s="36"/>
      <c r="P7" s="36" t="s">
        <v>330</v>
      </c>
      <c r="Q7" s="36"/>
      <c r="R7" s="36" t="s">
        <v>128</v>
      </c>
      <c r="S7" s="36"/>
      <c r="T7" s="36" t="s">
        <v>126</v>
      </c>
      <c r="U7" s="36"/>
      <c r="V7" s="36" t="s">
        <v>329</v>
      </c>
      <c r="W7" s="36"/>
      <c r="X7" s="36" t="s">
        <v>119</v>
      </c>
      <c r="Y7" s="36"/>
      <c r="Z7" s="49" t="s">
        <v>328</v>
      </c>
      <c r="AA7" s="49"/>
      <c r="AB7" s="45" t="s">
        <v>56</v>
      </c>
      <c r="AC7" s="46"/>
      <c r="AD7" s="24" t="s">
        <v>54</v>
      </c>
      <c r="AE7" s="47" t="s">
        <v>55</v>
      </c>
      <c r="AF7" s="46"/>
      <c r="AG7" s="23" t="s">
        <v>54</v>
      </c>
    </row>
    <row r="8" spans="1:33" ht="75" customHeight="1" x14ac:dyDescent="0.2">
      <c r="A8" s="40"/>
      <c r="B8" s="43"/>
      <c r="C8" s="43"/>
      <c r="D8" s="37" t="s">
        <v>142</v>
      </c>
      <c r="E8" s="37"/>
      <c r="F8" s="37" t="s">
        <v>327</v>
      </c>
      <c r="G8" s="37"/>
      <c r="H8" s="37" t="s">
        <v>143</v>
      </c>
      <c r="I8" s="37"/>
      <c r="J8" s="37" t="s">
        <v>144</v>
      </c>
      <c r="K8" s="37"/>
      <c r="L8" s="37" t="s">
        <v>363</v>
      </c>
      <c r="M8" s="37"/>
      <c r="N8" s="37" t="s">
        <v>148</v>
      </c>
      <c r="O8" s="37"/>
      <c r="P8" s="37" t="s">
        <v>322</v>
      </c>
      <c r="Q8" s="37"/>
      <c r="R8" s="37" t="s">
        <v>324</v>
      </c>
      <c r="S8" s="37"/>
      <c r="T8" s="37" t="s">
        <v>325</v>
      </c>
      <c r="U8" s="37"/>
      <c r="V8" s="37" t="s">
        <v>324</v>
      </c>
      <c r="W8" s="37"/>
      <c r="X8" s="37" t="s">
        <v>323</v>
      </c>
      <c r="Y8" s="37"/>
      <c r="Z8" s="38" t="s">
        <v>322</v>
      </c>
      <c r="AA8" s="38"/>
      <c r="AB8" s="2"/>
      <c r="AC8" s="2"/>
      <c r="AD8" s="2"/>
      <c r="AE8" s="2"/>
      <c r="AF8" s="2"/>
      <c r="AG8" s="2"/>
    </row>
    <row r="9" spans="1:33" ht="11.25" customHeight="1" x14ac:dyDescent="0.2">
      <c r="A9" s="40"/>
      <c r="B9" s="22"/>
      <c r="C9" s="21"/>
      <c r="D9" s="18" t="s">
        <v>48</v>
      </c>
      <c r="E9" s="18" t="s">
        <v>47</v>
      </c>
      <c r="F9" s="18" t="s">
        <v>48</v>
      </c>
      <c r="G9" s="18" t="s">
        <v>47</v>
      </c>
      <c r="H9" s="18" t="s">
        <v>48</v>
      </c>
      <c r="I9" s="18" t="s">
        <v>47</v>
      </c>
      <c r="J9" s="18" t="s">
        <v>48</v>
      </c>
      <c r="K9" s="18" t="s">
        <v>47</v>
      </c>
      <c r="L9" s="18" t="s">
        <v>48</v>
      </c>
      <c r="M9" s="18" t="s">
        <v>47</v>
      </c>
      <c r="N9" s="18" t="s">
        <v>48</v>
      </c>
      <c r="O9" s="18" t="s">
        <v>47</v>
      </c>
      <c r="P9" s="18" t="s">
        <v>48</v>
      </c>
      <c r="Q9" s="18" t="s">
        <v>47</v>
      </c>
      <c r="R9" s="18" t="s">
        <v>48</v>
      </c>
      <c r="S9" s="18" t="s">
        <v>47</v>
      </c>
      <c r="T9" s="18" t="s">
        <v>48</v>
      </c>
      <c r="U9" s="18" t="s">
        <v>47</v>
      </c>
      <c r="V9" s="18" t="s">
        <v>48</v>
      </c>
      <c r="W9" s="18" t="s">
        <v>47</v>
      </c>
      <c r="X9" s="18" t="s">
        <v>48</v>
      </c>
      <c r="Y9" s="18" t="s">
        <v>47</v>
      </c>
      <c r="Z9" s="18" t="s">
        <v>48</v>
      </c>
      <c r="AA9" s="20" t="s">
        <v>47</v>
      </c>
      <c r="AB9" s="18" t="s">
        <v>48</v>
      </c>
      <c r="AC9" s="19" t="s">
        <v>47</v>
      </c>
      <c r="AD9" s="19"/>
      <c r="AE9" s="18" t="s">
        <v>48</v>
      </c>
      <c r="AF9" s="17" t="s">
        <v>47</v>
      </c>
      <c r="AG9" s="2"/>
    </row>
    <row r="10" spans="1:33" ht="11.25" customHeight="1" x14ac:dyDescent="0.2">
      <c r="A10" s="40"/>
      <c r="B10" s="44" t="s">
        <v>46</v>
      </c>
      <c r="C10" s="44"/>
      <c r="D10" s="16" t="s">
        <v>9</v>
      </c>
      <c r="E10" s="16"/>
      <c r="F10" s="16" t="s">
        <v>103</v>
      </c>
      <c r="G10" s="16"/>
      <c r="H10" s="16" t="s">
        <v>178</v>
      </c>
      <c r="I10" s="16"/>
      <c r="J10" s="16" t="s">
        <v>40</v>
      </c>
      <c r="K10" s="16"/>
      <c r="L10" s="16" t="s">
        <v>71</v>
      </c>
      <c r="M10" s="16"/>
      <c r="N10" s="16" t="s">
        <v>180</v>
      </c>
      <c r="O10" s="16"/>
      <c r="P10" s="16" t="s">
        <v>72</v>
      </c>
      <c r="Q10" s="16"/>
      <c r="R10" s="16" t="s">
        <v>9</v>
      </c>
      <c r="S10" s="16"/>
      <c r="T10" s="16" t="s">
        <v>76</v>
      </c>
      <c r="U10" s="16"/>
      <c r="V10" s="16" t="s">
        <v>321</v>
      </c>
      <c r="W10" s="16"/>
      <c r="X10" s="16" t="s">
        <v>71</v>
      </c>
      <c r="Y10" s="16" t="s">
        <v>321</v>
      </c>
      <c r="Z10" s="16" t="s">
        <v>72</v>
      </c>
      <c r="AA10" s="15"/>
      <c r="AB10" s="2"/>
      <c r="AC10" s="2"/>
      <c r="AD10" s="2"/>
      <c r="AE10" s="2"/>
      <c r="AF10" s="2"/>
      <c r="AG10" s="2"/>
    </row>
    <row r="11" spans="1:33" ht="11.25" customHeight="1" x14ac:dyDescent="0.2">
      <c r="A11" s="41"/>
      <c r="B11" s="44" t="s">
        <v>43</v>
      </c>
      <c r="C11" s="44"/>
      <c r="D11" s="14" t="s">
        <v>15</v>
      </c>
      <c r="E11" s="14"/>
      <c r="F11" s="14" t="s">
        <v>41</v>
      </c>
      <c r="G11" s="14"/>
      <c r="H11" s="14" t="s">
        <v>85</v>
      </c>
      <c r="I11" s="14"/>
      <c r="J11" s="14" t="s">
        <v>7</v>
      </c>
      <c r="K11" s="14"/>
      <c r="L11" s="14" t="s">
        <v>3</v>
      </c>
      <c r="M11" s="14"/>
      <c r="N11" s="14" t="s">
        <v>3</v>
      </c>
      <c r="O11" s="14"/>
      <c r="P11" s="14" t="s">
        <v>72</v>
      </c>
      <c r="Q11" s="14"/>
      <c r="R11" s="14" t="s">
        <v>13</v>
      </c>
      <c r="S11" s="14"/>
      <c r="T11" s="14" t="s">
        <v>17</v>
      </c>
      <c r="U11" s="14"/>
      <c r="V11" s="14" t="s">
        <v>80</v>
      </c>
      <c r="W11" s="14"/>
      <c r="X11" s="14" t="s">
        <v>21</v>
      </c>
      <c r="Y11" s="14"/>
      <c r="Z11" s="14" t="s">
        <v>72</v>
      </c>
      <c r="AA11" s="13"/>
      <c r="AB11" s="2"/>
      <c r="AC11" s="2"/>
      <c r="AD11" s="2"/>
      <c r="AE11" s="2"/>
      <c r="AF11" s="2"/>
      <c r="AG11" s="2"/>
    </row>
    <row r="12" spans="1:33" ht="11.25" customHeight="1" x14ac:dyDescent="0.2">
      <c r="A12" s="12" t="s">
        <v>37</v>
      </c>
      <c r="B12" s="11"/>
      <c r="C12" s="10" t="s">
        <v>350</v>
      </c>
      <c r="D12" s="28">
        <v>15</v>
      </c>
      <c r="E12" s="9"/>
      <c r="F12" s="28">
        <v>32</v>
      </c>
      <c r="G12" s="9"/>
      <c r="H12" s="28">
        <v>32</v>
      </c>
      <c r="I12" s="9"/>
      <c r="J12" s="28">
        <v>21</v>
      </c>
      <c r="K12" s="9"/>
      <c r="L12" s="28">
        <v>40</v>
      </c>
      <c r="M12" s="9"/>
      <c r="N12" s="28">
        <v>39</v>
      </c>
      <c r="O12" s="9"/>
      <c r="P12" s="28">
        <v>30</v>
      </c>
      <c r="Q12" s="9"/>
      <c r="R12" s="28">
        <v>15</v>
      </c>
      <c r="S12" s="9"/>
      <c r="T12" s="28">
        <v>25</v>
      </c>
      <c r="U12" s="9"/>
      <c r="V12" s="28">
        <v>60</v>
      </c>
      <c r="W12" s="9"/>
      <c r="X12" s="28">
        <v>20</v>
      </c>
      <c r="Y12" s="9"/>
      <c r="Z12" s="28">
        <v>30</v>
      </c>
      <c r="AA12" s="8"/>
      <c r="AB12" s="2">
        <f t="shared" ref="AB12:AB36" si="0">SUM(Z12,X12,V12,T12,R12,P12,N12,L12,J12,H12,F12,D12)</f>
        <v>359</v>
      </c>
      <c r="AC12" s="2">
        <f t="shared" ref="AC12:AC36" si="1">SUM(AA12,Y12,W12,U12,S12)</f>
        <v>0</v>
      </c>
      <c r="AD12" s="2">
        <f t="shared" ref="AD12:AD36" si="2">SUM(AB12:AC12)</f>
        <v>359</v>
      </c>
      <c r="AE12" s="2">
        <f t="shared" ref="AE12:AE36" si="3">AVERAGE(Z12,X12,V12,T12,R12,P12,N12,L12,J12,H12,F12,D12)</f>
        <v>29.916666666666668</v>
      </c>
      <c r="AF12" s="2"/>
      <c r="AG12" s="2">
        <f t="shared" ref="AG12:AG36" si="4">AVERAGE(AE12:AF12)</f>
        <v>29.916666666666668</v>
      </c>
    </row>
    <row r="13" spans="1:33" ht="11.25" customHeight="1" x14ac:dyDescent="0.2">
      <c r="A13" s="12" t="s">
        <v>35</v>
      </c>
      <c r="B13" s="11"/>
      <c r="C13" s="10" t="s">
        <v>361</v>
      </c>
      <c r="D13" s="28">
        <v>15</v>
      </c>
      <c r="E13" s="9"/>
      <c r="F13" s="28">
        <v>36</v>
      </c>
      <c r="G13" s="9"/>
      <c r="H13" s="28">
        <v>26</v>
      </c>
      <c r="I13" s="9"/>
      <c r="J13" s="28">
        <v>24</v>
      </c>
      <c r="K13" s="9"/>
      <c r="L13" s="28">
        <v>22</v>
      </c>
      <c r="M13" s="9"/>
      <c r="N13" s="28">
        <v>33</v>
      </c>
      <c r="O13" s="9"/>
      <c r="P13" s="28">
        <v>30</v>
      </c>
      <c r="Q13" s="9"/>
      <c r="R13" s="28">
        <v>15</v>
      </c>
      <c r="S13" s="9"/>
      <c r="T13" s="28">
        <v>24</v>
      </c>
      <c r="U13" s="9"/>
      <c r="V13" s="28">
        <v>58</v>
      </c>
      <c r="W13" s="9"/>
      <c r="X13" s="28">
        <v>30</v>
      </c>
      <c r="Y13" s="9"/>
      <c r="Z13" s="28">
        <v>30</v>
      </c>
      <c r="AA13" s="8"/>
      <c r="AB13" s="2">
        <f t="shared" si="0"/>
        <v>343</v>
      </c>
      <c r="AC13" s="2">
        <f t="shared" si="1"/>
        <v>0</v>
      </c>
      <c r="AD13" s="2">
        <f t="shared" si="2"/>
        <v>343</v>
      </c>
      <c r="AE13" s="2">
        <f t="shared" si="3"/>
        <v>28.583333333333332</v>
      </c>
      <c r="AF13" s="2"/>
      <c r="AG13" s="2">
        <f t="shared" si="4"/>
        <v>28.583333333333332</v>
      </c>
    </row>
    <row r="14" spans="1:33" ht="11.25" customHeight="1" x14ac:dyDescent="0.2">
      <c r="A14" s="12" t="s">
        <v>33</v>
      </c>
      <c r="B14" s="11"/>
      <c r="C14" s="10" t="s">
        <v>340</v>
      </c>
      <c r="D14" s="28">
        <v>15</v>
      </c>
      <c r="E14" s="9"/>
      <c r="F14" s="28">
        <v>29</v>
      </c>
      <c r="G14" s="9"/>
      <c r="H14" s="28">
        <v>26</v>
      </c>
      <c r="I14" s="9"/>
      <c r="J14" s="28">
        <v>26</v>
      </c>
      <c r="K14" s="9"/>
      <c r="L14" s="28">
        <v>30</v>
      </c>
      <c r="M14" s="9"/>
      <c r="N14" s="28">
        <v>27</v>
      </c>
      <c r="O14" s="9"/>
      <c r="P14" s="28">
        <v>30</v>
      </c>
      <c r="Q14" s="9"/>
      <c r="R14" s="28">
        <v>15</v>
      </c>
      <c r="S14" s="9"/>
      <c r="T14" s="28">
        <v>25</v>
      </c>
      <c r="U14" s="9"/>
      <c r="V14" s="28">
        <v>52</v>
      </c>
      <c r="W14" s="9"/>
      <c r="X14" s="28">
        <v>34</v>
      </c>
      <c r="Y14" s="9"/>
      <c r="Z14" s="28">
        <v>30</v>
      </c>
      <c r="AA14" s="8"/>
      <c r="AB14" s="2">
        <f t="shared" si="0"/>
        <v>339</v>
      </c>
      <c r="AC14" s="2">
        <f t="shared" si="1"/>
        <v>0</v>
      </c>
      <c r="AD14" s="2">
        <f t="shared" si="2"/>
        <v>339</v>
      </c>
      <c r="AE14" s="2">
        <f t="shared" si="3"/>
        <v>28.25</v>
      </c>
      <c r="AF14" s="2"/>
      <c r="AG14" s="2">
        <f t="shared" si="4"/>
        <v>28.25</v>
      </c>
    </row>
    <row r="15" spans="1:33" ht="11.25" customHeight="1" x14ac:dyDescent="0.2">
      <c r="A15" s="12" t="s">
        <v>31</v>
      </c>
      <c r="B15" s="11"/>
      <c r="C15" s="10" t="s">
        <v>351</v>
      </c>
      <c r="D15" s="28">
        <v>15</v>
      </c>
      <c r="E15" s="9"/>
      <c r="F15" s="28">
        <v>36</v>
      </c>
      <c r="G15" s="9"/>
      <c r="H15" s="28">
        <v>28</v>
      </c>
      <c r="I15" s="9"/>
      <c r="J15" s="28">
        <v>25</v>
      </c>
      <c r="K15" s="9"/>
      <c r="L15" s="28">
        <v>39</v>
      </c>
      <c r="M15" s="9"/>
      <c r="N15" s="28">
        <v>15</v>
      </c>
      <c r="O15" s="9"/>
      <c r="P15" s="28">
        <v>30</v>
      </c>
      <c r="Q15" s="9"/>
      <c r="R15" s="28">
        <v>15</v>
      </c>
      <c r="S15" s="9"/>
      <c r="T15" s="28">
        <v>25</v>
      </c>
      <c r="U15" s="9"/>
      <c r="V15" s="28">
        <v>56</v>
      </c>
      <c r="W15" s="9"/>
      <c r="X15" s="28">
        <v>18</v>
      </c>
      <c r="Y15" s="9"/>
      <c r="Z15" s="28">
        <v>30</v>
      </c>
      <c r="AA15" s="8"/>
      <c r="AB15" s="2">
        <f t="shared" si="0"/>
        <v>332</v>
      </c>
      <c r="AC15" s="2">
        <f t="shared" si="1"/>
        <v>0</v>
      </c>
      <c r="AD15" s="2">
        <f t="shared" si="2"/>
        <v>332</v>
      </c>
      <c r="AE15" s="2">
        <f t="shared" si="3"/>
        <v>27.666666666666668</v>
      </c>
      <c r="AF15" s="2"/>
      <c r="AG15" s="2">
        <f t="shared" si="4"/>
        <v>27.666666666666668</v>
      </c>
    </row>
    <row r="16" spans="1:33" ht="11.25" customHeight="1" x14ac:dyDescent="0.2">
      <c r="A16" s="12" t="s">
        <v>29</v>
      </c>
      <c r="B16" s="11"/>
      <c r="C16" s="10" t="s">
        <v>348</v>
      </c>
      <c r="D16" s="28">
        <v>15</v>
      </c>
      <c r="E16" s="9"/>
      <c r="F16" s="28">
        <v>28</v>
      </c>
      <c r="G16" s="9"/>
      <c r="H16" s="28">
        <v>32</v>
      </c>
      <c r="I16" s="9"/>
      <c r="J16" s="28">
        <v>19</v>
      </c>
      <c r="K16" s="9"/>
      <c r="L16" s="28">
        <v>34</v>
      </c>
      <c r="M16" s="9"/>
      <c r="N16" s="28">
        <v>33</v>
      </c>
      <c r="O16" s="9"/>
      <c r="P16" s="28">
        <v>30</v>
      </c>
      <c r="Q16" s="9"/>
      <c r="R16" s="28">
        <v>15</v>
      </c>
      <c r="S16" s="9"/>
      <c r="T16" s="28">
        <v>18</v>
      </c>
      <c r="U16" s="9"/>
      <c r="V16" s="28">
        <v>26</v>
      </c>
      <c r="W16" s="9"/>
      <c r="X16" s="28">
        <v>8</v>
      </c>
      <c r="Y16" s="9"/>
      <c r="Z16" s="28">
        <v>30</v>
      </c>
      <c r="AA16" s="8"/>
      <c r="AB16" s="2">
        <f t="shared" si="0"/>
        <v>288</v>
      </c>
      <c r="AC16" s="2">
        <f t="shared" si="1"/>
        <v>0</v>
      </c>
      <c r="AD16" s="2">
        <f t="shared" si="2"/>
        <v>288</v>
      </c>
      <c r="AE16" s="2">
        <f t="shared" si="3"/>
        <v>24</v>
      </c>
      <c r="AF16" s="2"/>
      <c r="AG16" s="2">
        <f t="shared" si="4"/>
        <v>24</v>
      </c>
    </row>
    <row r="17" spans="1:33" ht="11.25" customHeight="1" x14ac:dyDescent="0.2">
      <c r="A17" s="12" t="s">
        <v>27</v>
      </c>
      <c r="B17" s="11"/>
      <c r="C17" s="10" t="s">
        <v>346</v>
      </c>
      <c r="D17" s="28">
        <v>15</v>
      </c>
      <c r="E17" s="9"/>
      <c r="F17" s="28">
        <v>39</v>
      </c>
      <c r="G17" s="9"/>
      <c r="H17" s="28">
        <v>28</v>
      </c>
      <c r="I17" s="9"/>
      <c r="J17" s="28">
        <v>20</v>
      </c>
      <c r="K17" s="9"/>
      <c r="L17" s="28">
        <v>17</v>
      </c>
      <c r="M17" s="9"/>
      <c r="N17" s="28">
        <v>10</v>
      </c>
      <c r="O17" s="9"/>
      <c r="P17" s="28">
        <v>30</v>
      </c>
      <c r="Q17" s="9"/>
      <c r="R17" s="28">
        <v>15</v>
      </c>
      <c r="S17" s="9"/>
      <c r="T17" s="28">
        <v>24</v>
      </c>
      <c r="U17" s="9"/>
      <c r="V17" s="28">
        <v>28</v>
      </c>
      <c r="W17" s="9"/>
      <c r="X17" s="28">
        <v>22</v>
      </c>
      <c r="Y17" s="9"/>
      <c r="Z17" s="28">
        <v>30</v>
      </c>
      <c r="AA17" s="8"/>
      <c r="AB17" s="2">
        <f t="shared" si="0"/>
        <v>278</v>
      </c>
      <c r="AC17" s="2">
        <f t="shared" si="1"/>
        <v>0</v>
      </c>
      <c r="AD17" s="2">
        <f t="shared" si="2"/>
        <v>278</v>
      </c>
      <c r="AE17" s="2">
        <f t="shared" si="3"/>
        <v>23.166666666666668</v>
      </c>
      <c r="AF17" s="2"/>
      <c r="AG17" s="2">
        <f t="shared" si="4"/>
        <v>23.166666666666668</v>
      </c>
    </row>
    <row r="18" spans="1:33" ht="11.25" customHeight="1" x14ac:dyDescent="0.2">
      <c r="A18" s="12" t="s">
        <v>25</v>
      </c>
      <c r="B18" s="11"/>
      <c r="C18" s="10" t="s">
        <v>345</v>
      </c>
      <c r="D18" s="28">
        <v>15</v>
      </c>
      <c r="E18" s="9"/>
      <c r="F18" s="28">
        <v>30</v>
      </c>
      <c r="G18" s="9"/>
      <c r="H18" s="28">
        <v>23</v>
      </c>
      <c r="I18" s="9"/>
      <c r="J18" s="28">
        <v>20</v>
      </c>
      <c r="K18" s="9"/>
      <c r="L18" s="28">
        <v>21</v>
      </c>
      <c r="M18" s="9"/>
      <c r="N18" s="28">
        <v>4</v>
      </c>
      <c r="O18" s="9"/>
      <c r="P18" s="28">
        <v>30</v>
      </c>
      <c r="Q18" s="9"/>
      <c r="R18" s="28">
        <v>15</v>
      </c>
      <c r="S18" s="9"/>
      <c r="T18" s="28">
        <v>0</v>
      </c>
      <c r="U18" s="9"/>
      <c r="V18" s="28">
        <v>46</v>
      </c>
      <c r="W18" s="9"/>
      <c r="X18" s="28">
        <v>20</v>
      </c>
      <c r="Y18" s="9"/>
      <c r="Z18" s="28">
        <v>30</v>
      </c>
      <c r="AA18" s="8"/>
      <c r="AB18" s="2">
        <f t="shared" si="0"/>
        <v>254</v>
      </c>
      <c r="AC18" s="2">
        <f t="shared" si="1"/>
        <v>0</v>
      </c>
      <c r="AD18" s="2">
        <f t="shared" si="2"/>
        <v>254</v>
      </c>
      <c r="AE18" s="2">
        <f t="shared" si="3"/>
        <v>21.166666666666668</v>
      </c>
      <c r="AF18" s="2"/>
      <c r="AG18" s="2">
        <f t="shared" si="4"/>
        <v>21.166666666666668</v>
      </c>
    </row>
    <row r="19" spans="1:33" ht="11.25" customHeight="1" x14ac:dyDescent="0.2">
      <c r="A19" s="12" t="s">
        <v>23</v>
      </c>
      <c r="B19" s="11"/>
      <c r="C19" s="10" t="s">
        <v>355</v>
      </c>
      <c r="D19" s="28">
        <v>15</v>
      </c>
      <c r="E19" s="9"/>
      <c r="F19" s="28">
        <v>35</v>
      </c>
      <c r="G19" s="9"/>
      <c r="H19" s="28">
        <v>23</v>
      </c>
      <c r="I19" s="9"/>
      <c r="J19" s="28">
        <v>22</v>
      </c>
      <c r="K19" s="9"/>
      <c r="L19" s="28">
        <v>14</v>
      </c>
      <c r="M19" s="9"/>
      <c r="N19" s="28">
        <v>24</v>
      </c>
      <c r="O19" s="9"/>
      <c r="P19" s="28">
        <v>30</v>
      </c>
      <c r="Q19" s="9"/>
      <c r="R19" s="28">
        <v>10</v>
      </c>
      <c r="S19" s="9"/>
      <c r="T19" s="28">
        <v>19</v>
      </c>
      <c r="U19" s="9"/>
      <c r="V19" s="28">
        <v>28</v>
      </c>
      <c r="W19" s="9"/>
      <c r="X19" s="9">
        <v>0</v>
      </c>
      <c r="Y19" s="9"/>
      <c r="Z19" s="28">
        <v>30</v>
      </c>
      <c r="AA19" s="8"/>
      <c r="AB19" s="2">
        <f t="shared" si="0"/>
        <v>250</v>
      </c>
      <c r="AC19" s="2">
        <f t="shared" si="1"/>
        <v>0</v>
      </c>
      <c r="AD19" s="2">
        <f t="shared" si="2"/>
        <v>250</v>
      </c>
      <c r="AE19" s="2">
        <f t="shared" si="3"/>
        <v>20.833333333333332</v>
      </c>
      <c r="AF19" s="2"/>
      <c r="AG19" s="2">
        <f t="shared" si="4"/>
        <v>20.833333333333332</v>
      </c>
    </row>
    <row r="20" spans="1:33" ht="11.25" customHeight="1" x14ac:dyDescent="0.2">
      <c r="A20" s="12" t="s">
        <v>21</v>
      </c>
      <c r="B20" s="11"/>
      <c r="C20" s="10" t="s">
        <v>347</v>
      </c>
      <c r="D20" s="28">
        <v>15</v>
      </c>
      <c r="E20" s="9"/>
      <c r="F20" s="28">
        <v>27</v>
      </c>
      <c r="G20" s="9"/>
      <c r="H20" s="28">
        <v>21</v>
      </c>
      <c r="I20" s="9"/>
      <c r="J20" s="28">
        <v>18</v>
      </c>
      <c r="K20" s="9"/>
      <c r="L20" s="28">
        <v>31</v>
      </c>
      <c r="M20" s="9"/>
      <c r="N20" s="28">
        <v>31</v>
      </c>
      <c r="O20" s="9"/>
      <c r="P20" s="28">
        <v>30</v>
      </c>
      <c r="Q20" s="9"/>
      <c r="R20" s="28">
        <v>15</v>
      </c>
      <c r="S20" s="9"/>
      <c r="T20" s="28">
        <v>5</v>
      </c>
      <c r="U20" s="9"/>
      <c r="V20" s="28">
        <v>18</v>
      </c>
      <c r="W20" s="9"/>
      <c r="X20" s="28">
        <v>8</v>
      </c>
      <c r="Y20" s="9"/>
      <c r="Z20" s="28">
        <v>30</v>
      </c>
      <c r="AA20" s="8"/>
      <c r="AB20" s="2">
        <f t="shared" si="0"/>
        <v>249</v>
      </c>
      <c r="AC20" s="2">
        <f t="shared" si="1"/>
        <v>0</v>
      </c>
      <c r="AD20" s="2">
        <f t="shared" si="2"/>
        <v>249</v>
      </c>
      <c r="AE20" s="2">
        <f t="shared" si="3"/>
        <v>20.75</v>
      </c>
      <c r="AF20" s="2"/>
      <c r="AG20" s="2">
        <f t="shared" si="4"/>
        <v>20.75</v>
      </c>
    </row>
    <row r="21" spans="1:33" ht="11.25" customHeight="1" x14ac:dyDescent="0.2">
      <c r="A21" s="12" t="s">
        <v>19</v>
      </c>
      <c r="B21" s="11"/>
      <c r="C21" s="10" t="s">
        <v>343</v>
      </c>
      <c r="D21" s="28">
        <v>10</v>
      </c>
      <c r="E21" s="9"/>
      <c r="F21" s="28">
        <v>25</v>
      </c>
      <c r="G21" s="9"/>
      <c r="H21" s="28">
        <v>23</v>
      </c>
      <c r="I21" s="9"/>
      <c r="J21" s="28">
        <v>24</v>
      </c>
      <c r="K21" s="9"/>
      <c r="L21" s="28">
        <v>11</v>
      </c>
      <c r="M21" s="9"/>
      <c r="N21" s="28">
        <v>20</v>
      </c>
      <c r="O21" s="9"/>
      <c r="P21" s="28">
        <v>30</v>
      </c>
      <c r="Q21" s="9"/>
      <c r="R21" s="28">
        <v>15</v>
      </c>
      <c r="S21" s="9"/>
      <c r="T21" s="28">
        <v>24</v>
      </c>
      <c r="U21" s="9"/>
      <c r="V21" s="28">
        <v>10</v>
      </c>
      <c r="W21" s="9"/>
      <c r="X21" s="28">
        <v>26</v>
      </c>
      <c r="Y21" s="9"/>
      <c r="Z21" s="28">
        <v>30</v>
      </c>
      <c r="AA21" s="8"/>
      <c r="AB21" s="2">
        <f t="shared" si="0"/>
        <v>248</v>
      </c>
      <c r="AC21" s="2">
        <f t="shared" si="1"/>
        <v>0</v>
      </c>
      <c r="AD21" s="2">
        <f t="shared" si="2"/>
        <v>248</v>
      </c>
      <c r="AE21" s="2">
        <f t="shared" si="3"/>
        <v>20.666666666666668</v>
      </c>
      <c r="AF21" s="2"/>
      <c r="AG21" s="2">
        <f t="shared" si="4"/>
        <v>20.666666666666668</v>
      </c>
    </row>
    <row r="22" spans="1:33" ht="11.25" customHeight="1" x14ac:dyDescent="0.2">
      <c r="A22" s="12" t="s">
        <v>17</v>
      </c>
      <c r="B22" s="11"/>
      <c r="C22" s="10" t="s">
        <v>357</v>
      </c>
      <c r="D22" s="28">
        <v>15</v>
      </c>
      <c r="E22" s="9"/>
      <c r="F22" s="28">
        <v>32</v>
      </c>
      <c r="G22" s="9"/>
      <c r="H22" s="28">
        <v>28</v>
      </c>
      <c r="I22" s="9"/>
      <c r="J22" s="28">
        <v>20</v>
      </c>
      <c r="K22" s="9"/>
      <c r="L22" s="28">
        <v>24</v>
      </c>
      <c r="M22" s="9"/>
      <c r="N22" s="28">
        <v>14</v>
      </c>
      <c r="O22" s="9"/>
      <c r="P22" s="28">
        <v>30</v>
      </c>
      <c r="Q22" s="9"/>
      <c r="R22" s="28">
        <v>15</v>
      </c>
      <c r="S22" s="9"/>
      <c r="T22" s="28">
        <v>0</v>
      </c>
      <c r="U22" s="9"/>
      <c r="V22" s="28">
        <v>34</v>
      </c>
      <c r="W22" s="9"/>
      <c r="X22" s="28">
        <v>2</v>
      </c>
      <c r="Y22" s="9"/>
      <c r="Z22" s="28">
        <v>30</v>
      </c>
      <c r="AA22" s="8"/>
      <c r="AB22" s="2">
        <f t="shared" si="0"/>
        <v>244</v>
      </c>
      <c r="AC22" s="2">
        <f t="shared" si="1"/>
        <v>0</v>
      </c>
      <c r="AD22" s="2">
        <f t="shared" si="2"/>
        <v>244</v>
      </c>
      <c r="AE22" s="2">
        <f t="shared" si="3"/>
        <v>20.333333333333332</v>
      </c>
      <c r="AF22" s="2"/>
      <c r="AG22" s="2">
        <f t="shared" si="4"/>
        <v>20.333333333333332</v>
      </c>
    </row>
    <row r="23" spans="1:33" ht="11.25" customHeight="1" x14ac:dyDescent="0.2">
      <c r="A23" s="12" t="s">
        <v>15</v>
      </c>
      <c r="B23" s="11"/>
      <c r="C23" s="10" t="s">
        <v>358</v>
      </c>
      <c r="D23" s="28">
        <v>15</v>
      </c>
      <c r="E23" s="9"/>
      <c r="F23" s="28">
        <v>37</v>
      </c>
      <c r="G23" s="9"/>
      <c r="H23" s="28">
        <v>26</v>
      </c>
      <c r="I23" s="9"/>
      <c r="J23" s="28">
        <v>10</v>
      </c>
      <c r="K23" s="9"/>
      <c r="L23" s="28">
        <v>34</v>
      </c>
      <c r="M23" s="9"/>
      <c r="N23" s="28">
        <v>32</v>
      </c>
      <c r="O23" s="9"/>
      <c r="P23" s="28">
        <v>30</v>
      </c>
      <c r="Q23" s="9"/>
      <c r="R23" s="28">
        <v>15</v>
      </c>
      <c r="S23" s="9"/>
      <c r="T23" s="28">
        <v>5</v>
      </c>
      <c r="U23" s="9"/>
      <c r="V23" s="28">
        <v>8</v>
      </c>
      <c r="W23" s="9"/>
      <c r="X23" s="9">
        <v>0</v>
      </c>
      <c r="Y23" s="9"/>
      <c r="Z23" s="28">
        <v>30</v>
      </c>
      <c r="AA23" s="8"/>
      <c r="AB23" s="2">
        <f t="shared" si="0"/>
        <v>242</v>
      </c>
      <c r="AC23" s="2">
        <f t="shared" si="1"/>
        <v>0</v>
      </c>
      <c r="AD23" s="2">
        <f t="shared" si="2"/>
        <v>242</v>
      </c>
      <c r="AE23" s="2">
        <f t="shared" si="3"/>
        <v>20.166666666666668</v>
      </c>
      <c r="AF23" s="2"/>
      <c r="AG23" s="2">
        <f t="shared" si="4"/>
        <v>20.166666666666668</v>
      </c>
    </row>
    <row r="24" spans="1:33" ht="11.25" customHeight="1" x14ac:dyDescent="0.2">
      <c r="A24" s="12" t="s">
        <v>13</v>
      </c>
      <c r="B24" s="11"/>
      <c r="C24" s="10" t="s">
        <v>353</v>
      </c>
      <c r="D24" s="28">
        <v>15</v>
      </c>
      <c r="E24" s="9"/>
      <c r="F24" s="28">
        <v>30</v>
      </c>
      <c r="G24" s="9"/>
      <c r="H24" s="28">
        <v>19</v>
      </c>
      <c r="I24" s="9"/>
      <c r="J24" s="28">
        <v>18</v>
      </c>
      <c r="K24" s="9"/>
      <c r="L24" s="28">
        <v>19</v>
      </c>
      <c r="M24" s="9"/>
      <c r="N24" s="28">
        <v>22</v>
      </c>
      <c r="O24" s="9"/>
      <c r="P24" s="28">
        <v>30</v>
      </c>
      <c r="Q24" s="9"/>
      <c r="R24" s="28">
        <v>15</v>
      </c>
      <c r="S24" s="9"/>
      <c r="T24" s="28">
        <v>5</v>
      </c>
      <c r="U24" s="9"/>
      <c r="V24" s="28">
        <v>26</v>
      </c>
      <c r="W24" s="9"/>
      <c r="X24" s="28">
        <v>8</v>
      </c>
      <c r="Y24" s="9"/>
      <c r="Z24" s="28">
        <v>30</v>
      </c>
      <c r="AA24" s="8"/>
      <c r="AB24" s="2">
        <f t="shared" si="0"/>
        <v>237</v>
      </c>
      <c r="AC24" s="2">
        <f t="shared" si="1"/>
        <v>0</v>
      </c>
      <c r="AD24" s="2">
        <f t="shared" si="2"/>
        <v>237</v>
      </c>
      <c r="AE24" s="2">
        <f t="shared" si="3"/>
        <v>19.75</v>
      </c>
      <c r="AF24" s="2"/>
      <c r="AG24" s="2">
        <f t="shared" si="4"/>
        <v>19.75</v>
      </c>
    </row>
    <row r="25" spans="1:33" ht="11.25" customHeight="1" x14ac:dyDescent="0.2">
      <c r="A25" s="12" t="s">
        <v>11</v>
      </c>
      <c r="B25" s="11"/>
      <c r="C25" s="10" t="s">
        <v>359</v>
      </c>
      <c r="D25" s="28">
        <v>15</v>
      </c>
      <c r="E25" s="9"/>
      <c r="F25" s="28">
        <v>35</v>
      </c>
      <c r="G25" s="9"/>
      <c r="H25" s="28">
        <v>17</v>
      </c>
      <c r="I25" s="9"/>
      <c r="J25" s="28">
        <v>17</v>
      </c>
      <c r="K25" s="9"/>
      <c r="L25" s="28">
        <v>9</v>
      </c>
      <c r="M25" s="9"/>
      <c r="N25" s="28">
        <v>28</v>
      </c>
      <c r="O25" s="9"/>
      <c r="P25" s="28">
        <v>30</v>
      </c>
      <c r="Q25" s="9"/>
      <c r="R25" s="28">
        <v>15</v>
      </c>
      <c r="S25" s="9"/>
      <c r="T25" s="28">
        <v>10</v>
      </c>
      <c r="U25" s="9"/>
      <c r="V25" s="28">
        <v>28</v>
      </c>
      <c r="W25" s="9"/>
      <c r="X25" s="28">
        <v>0</v>
      </c>
      <c r="Y25" s="9"/>
      <c r="Z25" s="28">
        <v>30</v>
      </c>
      <c r="AA25" s="8"/>
      <c r="AB25" s="2">
        <f t="shared" si="0"/>
        <v>234</v>
      </c>
      <c r="AC25" s="2">
        <f t="shared" si="1"/>
        <v>0</v>
      </c>
      <c r="AD25" s="2">
        <f t="shared" si="2"/>
        <v>234</v>
      </c>
      <c r="AE25" s="2">
        <f t="shared" si="3"/>
        <v>19.5</v>
      </c>
      <c r="AF25" s="2"/>
      <c r="AG25" s="2">
        <f t="shared" si="4"/>
        <v>19.5</v>
      </c>
    </row>
    <row r="26" spans="1:33" ht="11.25" customHeight="1" x14ac:dyDescent="0.2">
      <c r="A26" s="12" t="s">
        <v>9</v>
      </c>
      <c r="B26" s="11"/>
      <c r="C26" s="10" t="s">
        <v>338</v>
      </c>
      <c r="D26" s="28">
        <v>15</v>
      </c>
      <c r="E26" s="9"/>
      <c r="F26" s="28">
        <v>29</v>
      </c>
      <c r="G26" s="9"/>
      <c r="H26" s="28">
        <v>13</v>
      </c>
      <c r="I26" s="9"/>
      <c r="J26" s="28">
        <v>18</v>
      </c>
      <c r="K26" s="9"/>
      <c r="L26" s="28">
        <v>24</v>
      </c>
      <c r="M26" s="9"/>
      <c r="N26" s="28">
        <v>14</v>
      </c>
      <c r="O26" s="9"/>
      <c r="P26" s="28">
        <v>30</v>
      </c>
      <c r="Q26" s="9"/>
      <c r="R26" s="28">
        <v>15</v>
      </c>
      <c r="S26" s="9"/>
      <c r="T26" s="28">
        <v>19</v>
      </c>
      <c r="U26" s="9"/>
      <c r="V26" s="28">
        <v>16</v>
      </c>
      <c r="W26" s="9"/>
      <c r="X26" s="28">
        <v>0</v>
      </c>
      <c r="Y26" s="9"/>
      <c r="Z26" s="28">
        <v>30</v>
      </c>
      <c r="AA26" s="8"/>
      <c r="AB26" s="2">
        <f t="shared" si="0"/>
        <v>223</v>
      </c>
      <c r="AC26" s="2">
        <f t="shared" si="1"/>
        <v>0</v>
      </c>
      <c r="AD26" s="2">
        <f t="shared" si="2"/>
        <v>223</v>
      </c>
      <c r="AE26" s="2">
        <f t="shared" si="3"/>
        <v>18.583333333333332</v>
      </c>
      <c r="AF26" s="2"/>
      <c r="AG26" s="2">
        <f t="shared" si="4"/>
        <v>18.583333333333332</v>
      </c>
    </row>
    <row r="27" spans="1:33" ht="11.25" customHeight="1" x14ac:dyDescent="0.2">
      <c r="A27" s="12" t="s">
        <v>7</v>
      </c>
      <c r="B27" s="11"/>
      <c r="C27" s="10" t="s">
        <v>342</v>
      </c>
      <c r="D27" s="28">
        <v>10</v>
      </c>
      <c r="E27" s="9"/>
      <c r="F27" s="28">
        <v>22</v>
      </c>
      <c r="G27" s="9"/>
      <c r="H27" s="28">
        <v>32</v>
      </c>
      <c r="I27" s="9"/>
      <c r="J27" s="28">
        <v>17</v>
      </c>
      <c r="K27" s="9"/>
      <c r="L27" s="28">
        <v>10</v>
      </c>
      <c r="M27" s="9"/>
      <c r="N27" s="28">
        <v>13</v>
      </c>
      <c r="O27" s="9"/>
      <c r="P27" s="28">
        <v>30</v>
      </c>
      <c r="Q27" s="9"/>
      <c r="R27" s="28">
        <v>15</v>
      </c>
      <c r="S27" s="9"/>
      <c r="T27" s="28">
        <v>10</v>
      </c>
      <c r="U27" s="9"/>
      <c r="V27" s="28">
        <v>32</v>
      </c>
      <c r="W27" s="9"/>
      <c r="X27" s="28">
        <v>0</v>
      </c>
      <c r="Y27" s="9"/>
      <c r="Z27" s="28">
        <v>30</v>
      </c>
      <c r="AA27" s="8"/>
      <c r="AB27" s="2">
        <f t="shared" si="0"/>
        <v>221</v>
      </c>
      <c r="AC27" s="2">
        <f t="shared" si="1"/>
        <v>0</v>
      </c>
      <c r="AD27" s="2">
        <f t="shared" si="2"/>
        <v>221</v>
      </c>
      <c r="AE27" s="2">
        <f t="shared" si="3"/>
        <v>18.416666666666668</v>
      </c>
      <c r="AF27" s="2"/>
      <c r="AG27" s="2">
        <f t="shared" si="4"/>
        <v>18.416666666666668</v>
      </c>
    </row>
    <row r="28" spans="1:33" ht="11.25" customHeight="1" x14ac:dyDescent="0.2">
      <c r="A28" s="12" t="s">
        <v>5</v>
      </c>
      <c r="B28" s="11"/>
      <c r="C28" s="10" t="s">
        <v>354</v>
      </c>
      <c r="D28" s="28">
        <v>10</v>
      </c>
      <c r="E28" s="9"/>
      <c r="F28" s="28">
        <v>24</v>
      </c>
      <c r="G28" s="9"/>
      <c r="H28" s="28">
        <v>23</v>
      </c>
      <c r="I28" s="9"/>
      <c r="J28" s="28">
        <v>14</v>
      </c>
      <c r="K28" s="9"/>
      <c r="L28" s="28">
        <v>24</v>
      </c>
      <c r="M28" s="9"/>
      <c r="N28" s="28">
        <v>13</v>
      </c>
      <c r="O28" s="9"/>
      <c r="P28" s="28">
        <v>30</v>
      </c>
      <c r="Q28" s="9"/>
      <c r="R28" s="28">
        <v>0</v>
      </c>
      <c r="S28" s="9"/>
      <c r="T28" s="28">
        <v>5</v>
      </c>
      <c r="U28" s="9"/>
      <c r="V28" s="28">
        <v>26</v>
      </c>
      <c r="W28" s="9"/>
      <c r="X28" s="9">
        <v>0</v>
      </c>
      <c r="Y28" s="9"/>
      <c r="Z28" s="28">
        <v>30</v>
      </c>
      <c r="AA28" s="8"/>
      <c r="AB28" s="2">
        <f t="shared" si="0"/>
        <v>199</v>
      </c>
      <c r="AC28" s="2">
        <f t="shared" si="1"/>
        <v>0</v>
      </c>
      <c r="AD28" s="2">
        <f t="shared" si="2"/>
        <v>199</v>
      </c>
      <c r="AE28" s="2">
        <f t="shared" si="3"/>
        <v>16.583333333333332</v>
      </c>
      <c r="AF28" s="2"/>
      <c r="AG28" s="2">
        <f t="shared" si="4"/>
        <v>16.583333333333332</v>
      </c>
    </row>
    <row r="29" spans="1:33" ht="11.25" customHeight="1" x14ac:dyDescent="0.2">
      <c r="A29" s="12" t="s">
        <v>3</v>
      </c>
      <c r="B29" s="11"/>
      <c r="C29" s="10" t="s">
        <v>352</v>
      </c>
      <c r="D29" s="28">
        <v>10</v>
      </c>
      <c r="E29" s="9"/>
      <c r="F29" s="28">
        <v>17</v>
      </c>
      <c r="G29" s="9"/>
      <c r="H29" s="28">
        <v>21</v>
      </c>
      <c r="I29" s="9"/>
      <c r="J29" s="28">
        <v>10</v>
      </c>
      <c r="K29" s="9"/>
      <c r="L29" s="28">
        <v>10</v>
      </c>
      <c r="M29" s="9"/>
      <c r="N29" s="28">
        <v>13</v>
      </c>
      <c r="O29" s="9"/>
      <c r="P29" s="28">
        <v>30</v>
      </c>
      <c r="Q29" s="9"/>
      <c r="R29" s="28">
        <v>15</v>
      </c>
      <c r="S29" s="9"/>
      <c r="T29" s="28">
        <v>18</v>
      </c>
      <c r="U29" s="9"/>
      <c r="V29" s="28">
        <v>16</v>
      </c>
      <c r="W29" s="9"/>
      <c r="X29" s="28">
        <v>0</v>
      </c>
      <c r="Y29" s="9"/>
      <c r="Z29" s="28">
        <v>30</v>
      </c>
      <c r="AA29" s="8"/>
      <c r="AB29" s="2">
        <f t="shared" si="0"/>
        <v>190</v>
      </c>
      <c r="AC29" s="2">
        <f t="shared" si="1"/>
        <v>0</v>
      </c>
      <c r="AD29" s="2">
        <f t="shared" si="2"/>
        <v>190</v>
      </c>
      <c r="AE29" s="2">
        <f t="shared" si="3"/>
        <v>15.833333333333334</v>
      </c>
      <c r="AF29" s="2"/>
      <c r="AG29" s="2">
        <f t="shared" si="4"/>
        <v>15.833333333333334</v>
      </c>
    </row>
    <row r="30" spans="1:33" ht="11.25" customHeight="1" x14ac:dyDescent="0.2">
      <c r="A30" s="12" t="s">
        <v>1</v>
      </c>
      <c r="B30" s="11"/>
      <c r="C30" s="10" t="s">
        <v>339</v>
      </c>
      <c r="D30" s="28">
        <v>10</v>
      </c>
      <c r="E30" s="9"/>
      <c r="F30" s="28">
        <v>19</v>
      </c>
      <c r="G30" s="9"/>
      <c r="H30" s="28">
        <v>13</v>
      </c>
      <c r="I30" s="9"/>
      <c r="J30" s="28">
        <v>10</v>
      </c>
      <c r="K30" s="9"/>
      <c r="L30" s="28">
        <v>9</v>
      </c>
      <c r="M30" s="9"/>
      <c r="N30" s="28">
        <v>11</v>
      </c>
      <c r="O30" s="9"/>
      <c r="P30" s="28">
        <v>30</v>
      </c>
      <c r="Q30" s="9"/>
      <c r="R30" s="28">
        <v>15</v>
      </c>
      <c r="S30" s="9"/>
      <c r="T30" s="28">
        <v>0</v>
      </c>
      <c r="U30" s="9"/>
      <c r="V30" s="28">
        <v>0</v>
      </c>
      <c r="W30" s="9"/>
      <c r="X30" s="28">
        <v>30</v>
      </c>
      <c r="Y30" s="9"/>
      <c r="Z30" s="28">
        <v>30</v>
      </c>
      <c r="AA30" s="8"/>
      <c r="AB30" s="2">
        <f t="shared" si="0"/>
        <v>177</v>
      </c>
      <c r="AC30" s="2">
        <f t="shared" si="1"/>
        <v>0</v>
      </c>
      <c r="AD30" s="2">
        <f t="shared" si="2"/>
        <v>177</v>
      </c>
      <c r="AE30" s="2">
        <f t="shared" si="3"/>
        <v>14.75</v>
      </c>
      <c r="AF30" s="2"/>
      <c r="AG30" s="2">
        <f t="shared" si="4"/>
        <v>14.75</v>
      </c>
    </row>
    <row r="31" spans="1:33" ht="11.25" customHeight="1" x14ac:dyDescent="0.2">
      <c r="A31" s="12" t="s">
        <v>73</v>
      </c>
      <c r="B31" s="11"/>
      <c r="C31" s="10" t="s">
        <v>341</v>
      </c>
      <c r="D31" s="28">
        <v>10</v>
      </c>
      <c r="E31" s="9"/>
      <c r="F31" s="28">
        <v>24</v>
      </c>
      <c r="G31" s="9"/>
      <c r="H31" s="28">
        <v>17</v>
      </c>
      <c r="I31" s="9"/>
      <c r="J31" s="28">
        <v>11</v>
      </c>
      <c r="K31" s="9"/>
      <c r="L31" s="28">
        <v>2</v>
      </c>
      <c r="M31" s="9"/>
      <c r="N31" s="28">
        <v>8</v>
      </c>
      <c r="O31" s="9"/>
      <c r="P31" s="28">
        <v>30</v>
      </c>
      <c r="Q31" s="9"/>
      <c r="R31" s="28">
        <v>15</v>
      </c>
      <c r="S31" s="9"/>
      <c r="T31" s="28">
        <v>0</v>
      </c>
      <c r="U31" s="9"/>
      <c r="V31" s="28">
        <v>24</v>
      </c>
      <c r="W31" s="9"/>
      <c r="X31" s="28">
        <v>4</v>
      </c>
      <c r="Y31" s="9"/>
      <c r="Z31" s="28">
        <v>30</v>
      </c>
      <c r="AA31" s="8"/>
      <c r="AB31" s="2">
        <f t="shared" si="0"/>
        <v>175</v>
      </c>
      <c r="AC31" s="2">
        <f t="shared" si="1"/>
        <v>0</v>
      </c>
      <c r="AD31" s="2">
        <f t="shared" si="2"/>
        <v>175</v>
      </c>
      <c r="AE31" s="2">
        <f t="shared" si="3"/>
        <v>14.583333333333334</v>
      </c>
      <c r="AF31" s="2"/>
      <c r="AG31" s="2">
        <f t="shared" si="4"/>
        <v>14.583333333333334</v>
      </c>
    </row>
    <row r="32" spans="1:33" ht="11.25" customHeight="1" x14ac:dyDescent="0.2">
      <c r="A32" s="12" t="s">
        <v>87</v>
      </c>
      <c r="B32" s="11"/>
      <c r="C32" s="10" t="s">
        <v>344</v>
      </c>
      <c r="D32" s="28">
        <v>10</v>
      </c>
      <c r="E32" s="9"/>
      <c r="F32" s="28">
        <v>21</v>
      </c>
      <c r="G32" s="9"/>
      <c r="H32" s="28">
        <v>27</v>
      </c>
      <c r="I32" s="9"/>
      <c r="J32" s="28">
        <v>8</v>
      </c>
      <c r="K32" s="9"/>
      <c r="L32" s="28">
        <v>5</v>
      </c>
      <c r="M32" s="9"/>
      <c r="N32" s="28">
        <v>17</v>
      </c>
      <c r="O32" s="9"/>
      <c r="P32" s="28">
        <v>30</v>
      </c>
      <c r="Q32" s="9"/>
      <c r="R32" s="28">
        <v>15</v>
      </c>
      <c r="S32" s="9"/>
      <c r="T32" s="28">
        <v>5</v>
      </c>
      <c r="U32" s="9"/>
      <c r="V32" s="28">
        <v>0</v>
      </c>
      <c r="W32" s="9"/>
      <c r="X32" s="28">
        <v>0</v>
      </c>
      <c r="Y32" s="9"/>
      <c r="Z32" s="28">
        <v>30</v>
      </c>
      <c r="AA32" s="8"/>
      <c r="AB32" s="2">
        <f t="shared" si="0"/>
        <v>168</v>
      </c>
      <c r="AC32" s="2">
        <f t="shared" si="1"/>
        <v>0</v>
      </c>
      <c r="AD32" s="2">
        <f t="shared" si="2"/>
        <v>168</v>
      </c>
      <c r="AE32" s="2">
        <f t="shared" si="3"/>
        <v>14</v>
      </c>
      <c r="AF32" s="2"/>
      <c r="AG32" s="2">
        <f t="shared" si="4"/>
        <v>14</v>
      </c>
    </row>
    <row r="33" spans="1:33" ht="11.25" customHeight="1" x14ac:dyDescent="0.2">
      <c r="A33" s="12" t="s">
        <v>85</v>
      </c>
      <c r="B33" s="11"/>
      <c r="C33" s="10" t="s">
        <v>362</v>
      </c>
      <c r="D33" s="28">
        <v>10</v>
      </c>
      <c r="E33" s="9"/>
      <c r="F33" s="28">
        <v>16</v>
      </c>
      <c r="G33" s="9"/>
      <c r="H33" s="28">
        <v>15</v>
      </c>
      <c r="I33" s="9"/>
      <c r="J33" s="28">
        <v>10</v>
      </c>
      <c r="K33" s="9"/>
      <c r="L33" s="28">
        <v>21</v>
      </c>
      <c r="M33" s="9"/>
      <c r="N33" s="28">
        <v>13</v>
      </c>
      <c r="O33" s="9"/>
      <c r="P33" s="28">
        <v>30</v>
      </c>
      <c r="Q33" s="9"/>
      <c r="R33" s="28">
        <v>5</v>
      </c>
      <c r="S33" s="9"/>
      <c r="T33" s="28">
        <v>0</v>
      </c>
      <c r="U33" s="9"/>
      <c r="V33" s="28">
        <v>0</v>
      </c>
      <c r="W33" s="9"/>
      <c r="X33" s="28">
        <v>0</v>
      </c>
      <c r="Y33" s="9"/>
      <c r="Z33" s="28">
        <v>30</v>
      </c>
      <c r="AA33" s="8"/>
      <c r="AB33" s="2">
        <f t="shared" si="0"/>
        <v>150</v>
      </c>
      <c r="AC33" s="2">
        <f t="shared" si="1"/>
        <v>0</v>
      </c>
      <c r="AD33" s="2">
        <f t="shared" si="2"/>
        <v>150</v>
      </c>
      <c r="AE33" s="2">
        <f t="shared" si="3"/>
        <v>12.5</v>
      </c>
      <c r="AF33" s="2"/>
      <c r="AG33" s="2">
        <f t="shared" si="4"/>
        <v>12.5</v>
      </c>
    </row>
    <row r="34" spans="1:33" ht="11.25" customHeight="1" x14ac:dyDescent="0.2">
      <c r="A34" s="12" t="s">
        <v>83</v>
      </c>
      <c r="B34" s="11"/>
      <c r="C34" s="10" t="s">
        <v>349</v>
      </c>
      <c r="D34" s="28">
        <v>5</v>
      </c>
      <c r="E34" s="9"/>
      <c r="F34" s="28">
        <v>14</v>
      </c>
      <c r="G34" s="9"/>
      <c r="H34" s="28">
        <v>29</v>
      </c>
      <c r="I34" s="9"/>
      <c r="J34" s="28">
        <v>4</v>
      </c>
      <c r="K34" s="9"/>
      <c r="L34" s="28">
        <v>4</v>
      </c>
      <c r="M34" s="9"/>
      <c r="N34" s="28">
        <v>14</v>
      </c>
      <c r="O34" s="9"/>
      <c r="P34" s="28">
        <v>30</v>
      </c>
      <c r="Q34" s="9"/>
      <c r="R34" s="28">
        <v>10</v>
      </c>
      <c r="S34" s="9"/>
      <c r="T34" s="28">
        <v>0</v>
      </c>
      <c r="U34" s="9"/>
      <c r="V34" s="28">
        <v>0</v>
      </c>
      <c r="W34" s="9"/>
      <c r="X34" s="9">
        <v>0</v>
      </c>
      <c r="Y34" s="9"/>
      <c r="Z34" s="28">
        <v>30</v>
      </c>
      <c r="AA34" s="8"/>
      <c r="AB34" s="2">
        <f t="shared" si="0"/>
        <v>140</v>
      </c>
      <c r="AC34" s="2">
        <f t="shared" si="1"/>
        <v>0</v>
      </c>
      <c r="AD34" s="2">
        <f t="shared" si="2"/>
        <v>140</v>
      </c>
      <c r="AE34" s="2">
        <f t="shared" si="3"/>
        <v>11.666666666666666</v>
      </c>
      <c r="AF34" s="2"/>
      <c r="AG34" s="2">
        <f t="shared" si="4"/>
        <v>11.666666666666666</v>
      </c>
    </row>
    <row r="35" spans="1:33" ht="11.25" customHeight="1" x14ac:dyDescent="0.2">
      <c r="A35" s="12" t="s">
        <v>80</v>
      </c>
      <c r="B35" s="11"/>
      <c r="C35" s="10" t="s">
        <v>360</v>
      </c>
      <c r="D35" s="28">
        <v>10</v>
      </c>
      <c r="E35" s="9"/>
      <c r="F35" s="28">
        <v>22</v>
      </c>
      <c r="G35" s="9"/>
      <c r="H35" s="28">
        <v>1</v>
      </c>
      <c r="I35" s="9"/>
      <c r="J35" s="28">
        <v>9</v>
      </c>
      <c r="K35" s="9"/>
      <c r="L35" s="9">
        <v>0</v>
      </c>
      <c r="M35" s="9"/>
      <c r="N35" s="28">
        <v>5</v>
      </c>
      <c r="O35" s="9"/>
      <c r="P35" s="28">
        <v>30</v>
      </c>
      <c r="Q35" s="9"/>
      <c r="R35" s="28">
        <v>5</v>
      </c>
      <c r="S35" s="9"/>
      <c r="T35" s="28">
        <v>0</v>
      </c>
      <c r="U35" s="9"/>
      <c r="V35" s="28">
        <v>0</v>
      </c>
      <c r="W35" s="9"/>
      <c r="X35" s="9">
        <v>0</v>
      </c>
      <c r="Y35" s="9"/>
      <c r="Z35" s="28">
        <v>30</v>
      </c>
      <c r="AA35" s="8"/>
      <c r="AB35" s="2">
        <f t="shared" si="0"/>
        <v>112</v>
      </c>
      <c r="AC35" s="2">
        <f t="shared" si="1"/>
        <v>0</v>
      </c>
      <c r="AD35" s="2">
        <f t="shared" si="2"/>
        <v>112</v>
      </c>
      <c r="AE35" s="2">
        <f t="shared" si="3"/>
        <v>9.3333333333333339</v>
      </c>
      <c r="AF35" s="2"/>
      <c r="AG35" s="2">
        <f t="shared" si="4"/>
        <v>9.3333333333333339</v>
      </c>
    </row>
    <row r="36" spans="1:33" ht="11.25" customHeight="1" thickBot="1" x14ac:dyDescent="0.25">
      <c r="A36" s="7" t="s">
        <v>76</v>
      </c>
      <c r="B36" s="6"/>
      <c r="C36" s="5" t="s">
        <v>356</v>
      </c>
      <c r="D36" s="29">
        <v>5</v>
      </c>
      <c r="E36" s="4"/>
      <c r="F36" s="29">
        <v>5</v>
      </c>
      <c r="G36" s="4"/>
      <c r="H36" s="29">
        <v>0</v>
      </c>
      <c r="I36" s="4"/>
      <c r="J36" s="29">
        <v>9</v>
      </c>
      <c r="K36" s="4"/>
      <c r="L36" s="4">
        <v>0</v>
      </c>
      <c r="M36" s="4"/>
      <c r="N36" s="29">
        <v>8</v>
      </c>
      <c r="O36" s="4"/>
      <c r="P36" s="29">
        <v>30</v>
      </c>
      <c r="Q36" s="4"/>
      <c r="R36" s="29">
        <v>15</v>
      </c>
      <c r="S36" s="4"/>
      <c r="T36" s="29">
        <v>0</v>
      </c>
      <c r="U36" s="4"/>
      <c r="V36" s="29">
        <v>8</v>
      </c>
      <c r="W36" s="4"/>
      <c r="X36" s="4">
        <v>0</v>
      </c>
      <c r="Y36" s="4"/>
      <c r="Z36" s="29">
        <v>30</v>
      </c>
      <c r="AA36" s="3"/>
      <c r="AB36" s="2">
        <f t="shared" si="0"/>
        <v>110</v>
      </c>
      <c r="AC36" s="2">
        <f t="shared" si="1"/>
        <v>0</v>
      </c>
      <c r="AD36" s="2">
        <f t="shared" si="2"/>
        <v>110</v>
      </c>
      <c r="AE36" s="2">
        <f t="shared" si="3"/>
        <v>9.1666666666666661</v>
      </c>
      <c r="AF36" s="2"/>
      <c r="AG36" s="2">
        <f t="shared" si="4"/>
        <v>9.1666666666666661</v>
      </c>
    </row>
  </sheetData>
  <sortState xmlns:xlrd2="http://schemas.microsoft.com/office/spreadsheetml/2017/richdata2" ref="B12:AG36">
    <sortCondition descending="1" ref="AB12:AB36"/>
  </sortState>
  <mergeCells count="37">
    <mergeCell ref="X7:Y7"/>
    <mergeCell ref="Z7:AA7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X8:Y8"/>
    <mergeCell ref="Z8:AA8"/>
    <mergeCell ref="A7:A11"/>
    <mergeCell ref="B7:B8"/>
    <mergeCell ref="C7:C8"/>
    <mergeCell ref="D7:E7"/>
    <mergeCell ref="F7:G7"/>
    <mergeCell ref="B11:C11"/>
    <mergeCell ref="B10:C10"/>
    <mergeCell ref="AB7:AC7"/>
    <mergeCell ref="AE7:AF7"/>
    <mergeCell ref="B3:T3"/>
    <mergeCell ref="B4:C4"/>
    <mergeCell ref="D4:G4"/>
    <mergeCell ref="H4:T4"/>
    <mergeCell ref="B5:C5"/>
    <mergeCell ref="H5:T5"/>
    <mergeCell ref="H7:I7"/>
    <mergeCell ref="J7:K7"/>
    <mergeCell ref="L7:M7"/>
    <mergeCell ref="N7:O7"/>
    <mergeCell ref="P7:Q7"/>
    <mergeCell ref="R7:S7"/>
    <mergeCell ref="T7:U7"/>
    <mergeCell ref="V7:W7"/>
  </mergeCells>
  <pageMargins left="0.39370078740157477" right="0.39370078740157477" top="0.39370078740157477" bottom="0.39370078740157477" header="0" footer="0"/>
  <pageSetup paperSize="9" scale="0" fitToHeight="0" pageOrder="overThenDown" orientation="landscape" horizontalDpi="0" verticalDpi="0" copies="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E0C70-14C7-45FD-90F5-614A144CCE61}">
  <sheetPr>
    <outlinePr summaryBelow="0" summaryRight="0"/>
    <pageSetUpPr autoPageBreaks="0" fitToPage="1"/>
  </sheetPr>
  <dimension ref="A1:AE39"/>
  <sheetViews>
    <sheetView topLeftCell="A9" workbookViewId="0">
      <selection activeCell="B12" sqref="B12:B39"/>
    </sheetView>
  </sheetViews>
  <sheetFormatPr defaultColWidth="9.109375" defaultRowHeight="10.199999999999999" x14ac:dyDescent="0.2"/>
  <cols>
    <col min="1" max="1" width="5" style="1" customWidth="1"/>
    <col min="2" max="2" width="17" style="1" customWidth="1"/>
    <col min="3" max="3" width="10" style="1" customWidth="1"/>
    <col min="4" max="6" width="4" style="1" customWidth="1"/>
    <col min="7" max="7" width="6.109375" style="1" customWidth="1"/>
    <col min="8" max="12" width="4" style="1" customWidth="1"/>
    <col min="13" max="13" width="6.88671875" style="1" customWidth="1"/>
    <col min="14" max="23" width="4" style="1" customWidth="1"/>
    <col min="24" max="24" width="6.88671875" style="1" customWidth="1"/>
    <col min="25" max="25" width="6.109375" style="1" customWidth="1"/>
    <col min="26" max="254" width="9.109375" style="1" customWidth="1"/>
    <col min="255" max="16384" width="9.109375" style="1"/>
  </cols>
  <sheetData>
    <row r="1" spans="1:31" ht="11.25" customHeight="1" x14ac:dyDescent="0.2">
      <c r="B1" s="25" t="s">
        <v>70</v>
      </c>
    </row>
    <row r="2" spans="1:31" ht="11.25" customHeight="1" x14ac:dyDescent="0.2"/>
    <row r="3" spans="1:31" ht="11.25" customHeight="1" x14ac:dyDescent="0.2">
      <c r="B3" s="48" t="s">
        <v>958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4" spans="1:31" ht="11.25" customHeight="1" x14ac:dyDescent="0.2">
      <c r="B4" s="48" t="s">
        <v>131</v>
      </c>
      <c r="C4" s="48"/>
      <c r="D4" s="48" t="s">
        <v>130</v>
      </c>
      <c r="E4" s="48"/>
      <c r="F4" s="48"/>
      <c r="G4" s="48"/>
      <c r="H4" s="48" t="s">
        <v>822</v>
      </c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31" ht="11.25" customHeight="1" x14ac:dyDescent="0.2">
      <c r="B5" s="48" t="s">
        <v>66</v>
      </c>
      <c r="C5" s="48"/>
      <c r="H5" s="48" t="s">
        <v>826</v>
      </c>
      <c r="I5" s="48"/>
      <c r="J5" s="48"/>
      <c r="K5" s="48"/>
      <c r="L5" s="48"/>
      <c r="M5" s="48"/>
      <c r="N5" s="48"/>
      <c r="O5" s="48"/>
      <c r="P5" s="48"/>
      <c r="Q5" s="48"/>
      <c r="R5" s="48"/>
    </row>
    <row r="6" spans="1:31" ht="11.25" customHeight="1" thickBot="1" x14ac:dyDescent="0.25"/>
    <row r="7" spans="1:31" ht="99.9" customHeight="1" thickBot="1" x14ac:dyDescent="0.25">
      <c r="A7" s="39" t="s">
        <v>64</v>
      </c>
      <c r="B7" s="42" t="s">
        <v>63</v>
      </c>
      <c r="C7" s="42" t="s">
        <v>62</v>
      </c>
      <c r="D7" s="36" t="s">
        <v>129</v>
      </c>
      <c r="E7" s="36"/>
      <c r="F7" s="36" t="s">
        <v>128</v>
      </c>
      <c r="G7" s="36"/>
      <c r="H7" s="36" t="s">
        <v>127</v>
      </c>
      <c r="I7" s="36"/>
      <c r="J7" s="36" t="s">
        <v>126</v>
      </c>
      <c r="K7" s="36"/>
      <c r="L7" s="36" t="s">
        <v>125</v>
      </c>
      <c r="M7" s="36"/>
      <c r="N7" s="36" t="s">
        <v>124</v>
      </c>
      <c r="O7" s="36"/>
      <c r="P7" s="36" t="s">
        <v>123</v>
      </c>
      <c r="Q7" s="36"/>
      <c r="R7" s="36" t="s">
        <v>122</v>
      </c>
      <c r="S7" s="36"/>
      <c r="T7" s="36" t="s">
        <v>121</v>
      </c>
      <c r="U7" s="36"/>
      <c r="V7" s="36" t="s">
        <v>120</v>
      </c>
      <c r="W7" s="36"/>
      <c r="X7" s="49" t="s">
        <v>119</v>
      </c>
      <c r="Y7" s="49"/>
      <c r="Z7" s="45" t="s">
        <v>56</v>
      </c>
      <c r="AA7" s="46"/>
      <c r="AB7" s="24" t="s">
        <v>54</v>
      </c>
      <c r="AC7" s="47" t="s">
        <v>55</v>
      </c>
      <c r="AD7" s="46"/>
      <c r="AE7" s="23" t="s">
        <v>54</v>
      </c>
    </row>
    <row r="8" spans="1:31" ht="75" customHeight="1" x14ac:dyDescent="0.2">
      <c r="A8" s="40"/>
      <c r="B8" s="43"/>
      <c r="C8" s="43"/>
      <c r="D8" s="37" t="s">
        <v>118</v>
      </c>
      <c r="E8" s="37"/>
      <c r="F8" s="37" t="s">
        <v>115</v>
      </c>
      <c r="G8" s="37"/>
      <c r="H8" s="37" t="s">
        <v>117</v>
      </c>
      <c r="I8" s="37"/>
      <c r="J8" s="37" t="s">
        <v>113</v>
      </c>
      <c r="K8" s="37"/>
      <c r="L8" s="37" t="s">
        <v>116</v>
      </c>
      <c r="M8" s="37"/>
      <c r="N8" s="37" t="s">
        <v>115</v>
      </c>
      <c r="O8" s="37"/>
      <c r="P8" s="37" t="s">
        <v>113</v>
      </c>
      <c r="Q8" s="37"/>
      <c r="R8" s="37" t="s">
        <v>114</v>
      </c>
      <c r="S8" s="37"/>
      <c r="T8" s="37" t="s">
        <v>113</v>
      </c>
      <c r="U8" s="37"/>
      <c r="V8" s="37" t="s">
        <v>112</v>
      </c>
      <c r="W8" s="37"/>
      <c r="X8" s="38" t="s">
        <v>111</v>
      </c>
      <c r="Y8" s="38"/>
      <c r="Z8" s="2"/>
      <c r="AA8" s="2"/>
      <c r="AB8" s="2"/>
      <c r="AC8" s="2"/>
      <c r="AD8" s="2"/>
      <c r="AE8" s="2"/>
    </row>
    <row r="9" spans="1:31" ht="11.25" customHeight="1" x14ac:dyDescent="0.2">
      <c r="A9" s="40"/>
      <c r="B9" s="22"/>
      <c r="C9" s="21"/>
      <c r="D9" s="18" t="s">
        <v>48</v>
      </c>
      <c r="E9" s="18" t="s">
        <v>47</v>
      </c>
      <c r="F9" s="18" t="s">
        <v>48</v>
      </c>
      <c r="G9" s="18" t="s">
        <v>47</v>
      </c>
      <c r="H9" s="18" t="s">
        <v>48</v>
      </c>
      <c r="I9" s="18" t="s">
        <v>47</v>
      </c>
      <c r="J9" s="18" t="s">
        <v>48</v>
      </c>
      <c r="K9" s="18" t="s">
        <v>47</v>
      </c>
      <c r="L9" s="18" t="s">
        <v>48</v>
      </c>
      <c r="M9" s="18" t="s">
        <v>47</v>
      </c>
      <c r="N9" s="18" t="s">
        <v>48</v>
      </c>
      <c r="O9" s="18" t="s">
        <v>47</v>
      </c>
      <c r="P9" s="18" t="s">
        <v>48</v>
      </c>
      <c r="Q9" s="18" t="s">
        <v>47</v>
      </c>
      <c r="R9" s="18" t="s">
        <v>48</v>
      </c>
      <c r="S9" s="18" t="s">
        <v>47</v>
      </c>
      <c r="T9" s="18" t="s">
        <v>48</v>
      </c>
      <c r="U9" s="18" t="s">
        <v>47</v>
      </c>
      <c r="V9" s="18" t="s">
        <v>48</v>
      </c>
      <c r="W9" s="18" t="s">
        <v>47</v>
      </c>
      <c r="X9" s="18" t="s">
        <v>48</v>
      </c>
      <c r="Y9" s="20" t="s">
        <v>47</v>
      </c>
      <c r="Z9" s="18" t="s">
        <v>48</v>
      </c>
      <c r="AA9" s="19" t="s">
        <v>47</v>
      </c>
      <c r="AB9" s="19"/>
      <c r="AC9" s="18" t="s">
        <v>48</v>
      </c>
      <c r="AD9" s="17" t="s">
        <v>47</v>
      </c>
      <c r="AE9" s="2"/>
    </row>
    <row r="10" spans="1:31" ht="11.25" customHeight="1" x14ac:dyDescent="0.2">
      <c r="A10" s="40"/>
      <c r="B10" s="44" t="s">
        <v>46</v>
      </c>
      <c r="C10" s="44"/>
      <c r="D10" s="16" t="s">
        <v>72</v>
      </c>
      <c r="E10" s="16"/>
      <c r="F10" s="16"/>
      <c r="G10" s="16"/>
      <c r="H10" s="16" t="s">
        <v>72</v>
      </c>
      <c r="I10" s="16"/>
      <c r="J10" s="16" t="s">
        <v>72</v>
      </c>
      <c r="K10" s="16"/>
      <c r="L10" s="16" t="s">
        <v>72</v>
      </c>
      <c r="M10" s="16"/>
      <c r="N10" s="16">
        <v>30</v>
      </c>
      <c r="O10" s="16"/>
      <c r="P10" s="16" t="s">
        <v>9</v>
      </c>
      <c r="Q10" s="16"/>
      <c r="R10" s="16" t="s">
        <v>44</v>
      </c>
      <c r="S10" s="16"/>
      <c r="T10" s="16" t="s">
        <v>72</v>
      </c>
      <c r="U10" s="16"/>
      <c r="V10" s="16" t="s">
        <v>44</v>
      </c>
      <c r="W10" s="16"/>
      <c r="X10" s="16" t="s">
        <v>72</v>
      </c>
      <c r="Y10" s="15" t="s">
        <v>110</v>
      </c>
      <c r="Z10" s="2"/>
      <c r="AA10" s="2"/>
      <c r="AB10" s="2"/>
      <c r="AC10" s="2"/>
      <c r="AD10" s="2"/>
      <c r="AE10" s="2"/>
    </row>
    <row r="11" spans="1:31" ht="11.25" customHeight="1" x14ac:dyDescent="0.2">
      <c r="A11" s="41"/>
      <c r="B11" s="44" t="s">
        <v>43</v>
      </c>
      <c r="C11" s="44"/>
      <c r="D11" s="14" t="s">
        <v>5</v>
      </c>
      <c r="E11" s="14"/>
      <c r="F11" s="14"/>
      <c r="G11" s="14"/>
      <c r="H11" s="14" t="s">
        <v>41</v>
      </c>
      <c r="I11" s="14"/>
      <c r="J11" s="14" t="s">
        <v>5</v>
      </c>
      <c r="K11" s="14"/>
      <c r="L11" s="14" t="s">
        <v>17</v>
      </c>
      <c r="M11" s="14"/>
      <c r="N11" s="14" t="s">
        <v>3</v>
      </c>
      <c r="O11" s="14"/>
      <c r="P11" s="14" t="s">
        <v>19</v>
      </c>
      <c r="Q11" s="14"/>
      <c r="R11" s="14" t="s">
        <v>41</v>
      </c>
      <c r="S11" s="14"/>
      <c r="T11" s="14" t="s">
        <v>3</v>
      </c>
      <c r="U11" s="14"/>
      <c r="V11" s="14" t="s">
        <v>40</v>
      </c>
      <c r="W11" s="14"/>
      <c r="X11" s="14" t="s">
        <v>15</v>
      </c>
      <c r="Y11" s="13"/>
      <c r="Z11" s="2"/>
      <c r="AA11" s="2"/>
      <c r="AB11" s="2"/>
      <c r="AC11" s="2"/>
      <c r="AD11" s="2"/>
      <c r="AE11" s="2"/>
    </row>
    <row r="12" spans="1:31" ht="11.25" customHeight="1" x14ac:dyDescent="0.2">
      <c r="A12" s="12" t="s">
        <v>37</v>
      </c>
      <c r="B12" s="11"/>
      <c r="C12" s="10" t="s">
        <v>109</v>
      </c>
      <c r="D12" s="28">
        <v>30</v>
      </c>
      <c r="E12" s="9"/>
      <c r="F12" s="9"/>
      <c r="G12" s="9"/>
      <c r="H12" s="28">
        <v>30</v>
      </c>
      <c r="I12" s="9"/>
      <c r="J12" s="28">
        <v>30</v>
      </c>
      <c r="K12" s="9"/>
      <c r="L12" s="28">
        <v>11</v>
      </c>
      <c r="M12" s="9"/>
      <c r="N12" s="28">
        <v>20</v>
      </c>
      <c r="O12" s="9"/>
      <c r="P12" s="28">
        <v>15</v>
      </c>
      <c r="Q12" s="9"/>
      <c r="R12" s="28">
        <v>45</v>
      </c>
      <c r="S12" s="9"/>
      <c r="T12" s="28">
        <v>25</v>
      </c>
      <c r="U12" s="9"/>
      <c r="V12" s="28">
        <v>45</v>
      </c>
      <c r="W12" s="9"/>
      <c r="X12" s="28">
        <f>AVERAGE(V12:W12)</f>
        <v>45</v>
      </c>
      <c r="Y12" s="8"/>
      <c r="Z12" s="2">
        <f t="shared" ref="Z12:Z39" si="0">SUM(X12,V12,T12,R12,P12,N12,L12,J12,H12,D12)</f>
        <v>296</v>
      </c>
      <c r="AA12" s="2">
        <f t="shared" ref="AA12:AA39" si="1">SUM(Y12,W12,U12,S12,Q12)</f>
        <v>0</v>
      </c>
      <c r="AB12" s="2">
        <f t="shared" ref="AB12:AB39" si="2">SUM(Z12:AA12)</f>
        <v>296</v>
      </c>
      <c r="AC12" s="2">
        <f t="shared" ref="AC12:AC39" si="3">AVERAGE(X12,V12,T12,R12,P12,N12,L12,J12,H12,D12)</f>
        <v>29.6</v>
      </c>
      <c r="AD12" s="2"/>
      <c r="AE12" s="2">
        <f t="shared" ref="AE12:AE39" si="4">AVERAGE(AC12:AD12)</f>
        <v>29.6</v>
      </c>
    </row>
    <row r="13" spans="1:31" ht="11.25" customHeight="1" x14ac:dyDescent="0.2">
      <c r="A13" s="12" t="s">
        <v>35</v>
      </c>
      <c r="B13" s="11"/>
      <c r="C13" s="10" t="s">
        <v>86</v>
      </c>
      <c r="D13" s="28">
        <v>30</v>
      </c>
      <c r="E13" s="9"/>
      <c r="F13" s="9"/>
      <c r="G13" s="9"/>
      <c r="H13" s="28">
        <v>30</v>
      </c>
      <c r="I13" s="9"/>
      <c r="J13" s="28">
        <v>30</v>
      </c>
      <c r="K13" s="9"/>
      <c r="L13" s="28">
        <v>23</v>
      </c>
      <c r="M13" s="9"/>
      <c r="N13" s="28">
        <v>20</v>
      </c>
      <c r="O13" s="9"/>
      <c r="P13" s="28">
        <v>15</v>
      </c>
      <c r="Q13" s="9"/>
      <c r="R13" s="28">
        <v>30</v>
      </c>
      <c r="S13" s="9"/>
      <c r="T13" s="28">
        <v>30</v>
      </c>
      <c r="U13" s="9"/>
      <c r="V13" s="28">
        <v>40</v>
      </c>
      <c r="W13" s="9"/>
      <c r="X13" s="28">
        <v>46</v>
      </c>
      <c r="Y13" s="8"/>
      <c r="Z13" s="2">
        <f t="shared" si="0"/>
        <v>294</v>
      </c>
      <c r="AA13" s="2">
        <f t="shared" si="1"/>
        <v>0</v>
      </c>
      <c r="AB13" s="2">
        <f t="shared" si="2"/>
        <v>294</v>
      </c>
      <c r="AC13" s="2">
        <f t="shared" si="3"/>
        <v>29.4</v>
      </c>
      <c r="AD13" s="2"/>
      <c r="AE13" s="2">
        <f t="shared" si="4"/>
        <v>29.4</v>
      </c>
    </row>
    <row r="14" spans="1:31" ht="11.25" customHeight="1" x14ac:dyDescent="0.2">
      <c r="A14" s="12" t="s">
        <v>33</v>
      </c>
      <c r="B14" s="11"/>
      <c r="C14" s="10" t="s">
        <v>74</v>
      </c>
      <c r="D14" s="28">
        <v>20</v>
      </c>
      <c r="E14" s="9"/>
      <c r="F14" s="9"/>
      <c r="G14" s="9"/>
      <c r="H14" s="28">
        <v>30</v>
      </c>
      <c r="I14" s="9"/>
      <c r="J14" s="28">
        <v>30</v>
      </c>
      <c r="K14" s="9"/>
      <c r="L14" s="28">
        <v>27</v>
      </c>
      <c r="M14" s="9"/>
      <c r="N14" s="28">
        <v>20</v>
      </c>
      <c r="O14" s="9"/>
      <c r="P14" s="28">
        <v>10</v>
      </c>
      <c r="Q14" s="9"/>
      <c r="R14" s="28">
        <v>40</v>
      </c>
      <c r="S14" s="9"/>
      <c r="T14" s="28">
        <v>30</v>
      </c>
      <c r="U14" s="9"/>
      <c r="V14" s="28">
        <v>40</v>
      </c>
      <c r="W14" s="9"/>
      <c r="X14" s="28">
        <v>12</v>
      </c>
      <c r="Y14" s="8"/>
      <c r="Z14" s="2">
        <f t="shared" si="0"/>
        <v>259</v>
      </c>
      <c r="AA14" s="2">
        <f t="shared" si="1"/>
        <v>0</v>
      </c>
      <c r="AB14" s="2">
        <f t="shared" si="2"/>
        <v>259</v>
      </c>
      <c r="AC14" s="2">
        <f t="shared" si="3"/>
        <v>25.9</v>
      </c>
      <c r="AD14" s="2"/>
      <c r="AE14" s="2">
        <f t="shared" si="4"/>
        <v>25.9</v>
      </c>
    </row>
    <row r="15" spans="1:31" ht="11.25" customHeight="1" x14ac:dyDescent="0.2">
      <c r="A15" s="12" t="s">
        <v>31</v>
      </c>
      <c r="B15" s="11"/>
      <c r="C15" s="10" t="s">
        <v>98</v>
      </c>
      <c r="D15" s="28">
        <v>30</v>
      </c>
      <c r="E15" s="9"/>
      <c r="F15" s="9"/>
      <c r="G15" s="9"/>
      <c r="H15" s="28">
        <v>30</v>
      </c>
      <c r="I15" s="9"/>
      <c r="J15" s="28">
        <v>30</v>
      </c>
      <c r="K15" s="9"/>
      <c r="L15" s="28">
        <v>23</v>
      </c>
      <c r="M15" s="9"/>
      <c r="N15" s="28">
        <v>20</v>
      </c>
      <c r="O15" s="9"/>
      <c r="P15" s="28">
        <v>15</v>
      </c>
      <c r="Q15" s="9"/>
      <c r="R15" s="28">
        <v>30</v>
      </c>
      <c r="S15" s="9"/>
      <c r="T15" s="28">
        <v>30</v>
      </c>
      <c r="U15" s="9"/>
      <c r="V15" s="28">
        <v>47</v>
      </c>
      <c r="W15" s="9"/>
      <c r="X15" s="28">
        <v>0</v>
      </c>
      <c r="Y15" s="8"/>
      <c r="Z15" s="2">
        <f t="shared" si="0"/>
        <v>255</v>
      </c>
      <c r="AA15" s="2">
        <f t="shared" si="1"/>
        <v>0</v>
      </c>
      <c r="AB15" s="2">
        <f t="shared" si="2"/>
        <v>255</v>
      </c>
      <c r="AC15" s="2">
        <f t="shared" si="3"/>
        <v>25.5</v>
      </c>
      <c r="AD15" s="2"/>
      <c r="AE15" s="2">
        <f t="shared" si="4"/>
        <v>25.5</v>
      </c>
    </row>
    <row r="16" spans="1:31" ht="11.25" customHeight="1" x14ac:dyDescent="0.2">
      <c r="A16" s="12" t="s">
        <v>29</v>
      </c>
      <c r="B16" s="11"/>
      <c r="C16" s="10" t="s">
        <v>106</v>
      </c>
      <c r="D16" s="28">
        <v>12</v>
      </c>
      <c r="E16" s="9"/>
      <c r="F16" s="9"/>
      <c r="G16" s="9"/>
      <c r="H16" s="28">
        <v>30</v>
      </c>
      <c r="I16" s="9"/>
      <c r="J16" s="28">
        <v>20</v>
      </c>
      <c r="K16" s="9"/>
      <c r="L16" s="28">
        <v>10</v>
      </c>
      <c r="M16" s="9"/>
      <c r="N16" s="28">
        <v>40</v>
      </c>
      <c r="O16" s="9"/>
      <c r="P16" s="28">
        <v>15</v>
      </c>
      <c r="Q16" s="9"/>
      <c r="R16" s="28">
        <v>30</v>
      </c>
      <c r="S16" s="9"/>
      <c r="T16" s="28">
        <v>20</v>
      </c>
      <c r="U16" s="9"/>
      <c r="V16" s="28">
        <v>37</v>
      </c>
      <c r="W16" s="9"/>
      <c r="X16" s="28">
        <v>30</v>
      </c>
      <c r="Y16" s="8"/>
      <c r="Z16" s="2">
        <f t="shared" si="0"/>
        <v>244</v>
      </c>
      <c r="AA16" s="2">
        <f t="shared" si="1"/>
        <v>0</v>
      </c>
      <c r="AB16" s="2">
        <f t="shared" si="2"/>
        <v>244</v>
      </c>
      <c r="AC16" s="2">
        <f t="shared" si="3"/>
        <v>24.4</v>
      </c>
      <c r="AD16" s="2"/>
      <c r="AE16" s="2">
        <f t="shared" si="4"/>
        <v>24.4</v>
      </c>
    </row>
    <row r="17" spans="1:31" ht="11.25" customHeight="1" x14ac:dyDescent="0.2">
      <c r="A17" s="12" t="s">
        <v>27</v>
      </c>
      <c r="B17" s="11"/>
      <c r="C17" s="10" t="s">
        <v>102</v>
      </c>
      <c r="D17" s="28">
        <v>25</v>
      </c>
      <c r="E17" s="9"/>
      <c r="F17" s="9"/>
      <c r="G17" s="9"/>
      <c r="H17" s="28">
        <v>30</v>
      </c>
      <c r="I17" s="9"/>
      <c r="J17" s="28">
        <v>20</v>
      </c>
      <c r="K17" s="9"/>
      <c r="L17" s="28">
        <v>16</v>
      </c>
      <c r="M17" s="9"/>
      <c r="N17" s="28">
        <v>16</v>
      </c>
      <c r="O17" s="9"/>
      <c r="P17" s="28">
        <v>15</v>
      </c>
      <c r="Q17" s="9"/>
      <c r="R17" s="28">
        <v>30</v>
      </c>
      <c r="S17" s="9"/>
      <c r="T17" s="28">
        <v>30</v>
      </c>
      <c r="U17" s="9"/>
      <c r="V17" s="28">
        <v>35</v>
      </c>
      <c r="W17" s="9"/>
      <c r="X17" s="28">
        <v>26</v>
      </c>
      <c r="Y17" s="8"/>
      <c r="Z17" s="2">
        <f t="shared" si="0"/>
        <v>243</v>
      </c>
      <c r="AA17" s="2">
        <f t="shared" si="1"/>
        <v>0</v>
      </c>
      <c r="AB17" s="2">
        <f t="shared" si="2"/>
        <v>243</v>
      </c>
      <c r="AC17" s="2">
        <f t="shared" si="3"/>
        <v>24.3</v>
      </c>
      <c r="AD17" s="2"/>
      <c r="AE17" s="2">
        <f t="shared" si="4"/>
        <v>24.3</v>
      </c>
    </row>
    <row r="18" spans="1:31" ht="11.25" customHeight="1" x14ac:dyDescent="0.2">
      <c r="A18" s="12" t="s">
        <v>25</v>
      </c>
      <c r="B18" s="11"/>
      <c r="C18" s="10" t="s">
        <v>78</v>
      </c>
      <c r="D18" s="28">
        <v>15</v>
      </c>
      <c r="E18" s="9"/>
      <c r="F18" s="9"/>
      <c r="G18" s="9"/>
      <c r="H18" s="28">
        <v>30</v>
      </c>
      <c r="I18" s="9"/>
      <c r="J18" s="28">
        <v>20</v>
      </c>
      <c r="K18" s="9"/>
      <c r="L18" s="28">
        <v>14</v>
      </c>
      <c r="M18" s="9"/>
      <c r="N18" s="28">
        <v>17</v>
      </c>
      <c r="O18" s="9"/>
      <c r="P18" s="28">
        <v>15</v>
      </c>
      <c r="Q18" s="9"/>
      <c r="R18" s="28">
        <v>40</v>
      </c>
      <c r="S18" s="9"/>
      <c r="T18" s="28">
        <v>30</v>
      </c>
      <c r="U18" s="9"/>
      <c r="V18" s="28">
        <v>30</v>
      </c>
      <c r="W18" s="9"/>
      <c r="X18" s="28">
        <v>26</v>
      </c>
      <c r="Y18" s="8"/>
      <c r="Z18" s="2">
        <f t="shared" si="0"/>
        <v>237</v>
      </c>
      <c r="AA18" s="2">
        <f t="shared" si="1"/>
        <v>0</v>
      </c>
      <c r="AB18" s="2">
        <f t="shared" si="2"/>
        <v>237</v>
      </c>
      <c r="AC18" s="2">
        <f t="shared" si="3"/>
        <v>23.7</v>
      </c>
      <c r="AD18" s="2"/>
      <c r="AE18" s="2">
        <f t="shared" si="4"/>
        <v>23.7</v>
      </c>
    </row>
    <row r="19" spans="1:31" ht="11.25" customHeight="1" x14ac:dyDescent="0.2">
      <c r="A19" s="12" t="s">
        <v>23</v>
      </c>
      <c r="B19" s="11"/>
      <c r="C19" s="10" t="s">
        <v>84</v>
      </c>
      <c r="D19" s="28">
        <v>15</v>
      </c>
      <c r="E19" s="9"/>
      <c r="F19" s="9"/>
      <c r="G19" s="9"/>
      <c r="H19" s="28">
        <v>30</v>
      </c>
      <c r="I19" s="9"/>
      <c r="J19" s="28">
        <v>20</v>
      </c>
      <c r="K19" s="9"/>
      <c r="L19" s="28">
        <v>17</v>
      </c>
      <c r="M19" s="9"/>
      <c r="N19" s="28">
        <v>20</v>
      </c>
      <c r="O19" s="9"/>
      <c r="P19" s="28">
        <v>14</v>
      </c>
      <c r="Q19" s="9"/>
      <c r="R19" s="28">
        <v>40</v>
      </c>
      <c r="S19" s="9"/>
      <c r="T19" s="28">
        <v>18</v>
      </c>
      <c r="U19" s="9"/>
      <c r="V19" s="28">
        <v>35</v>
      </c>
      <c r="W19" s="9"/>
      <c r="X19" s="28">
        <v>24</v>
      </c>
      <c r="Y19" s="8"/>
      <c r="Z19" s="2">
        <f t="shared" si="0"/>
        <v>233</v>
      </c>
      <c r="AA19" s="2">
        <f t="shared" si="1"/>
        <v>0</v>
      </c>
      <c r="AB19" s="2">
        <f t="shared" si="2"/>
        <v>233</v>
      </c>
      <c r="AC19" s="2">
        <f t="shared" si="3"/>
        <v>23.3</v>
      </c>
      <c r="AD19" s="2"/>
      <c r="AE19" s="2">
        <f t="shared" si="4"/>
        <v>23.3</v>
      </c>
    </row>
    <row r="20" spans="1:31" ht="11.25" customHeight="1" x14ac:dyDescent="0.2">
      <c r="A20" s="12" t="s">
        <v>21</v>
      </c>
      <c r="B20" s="11"/>
      <c r="C20" s="10" t="s">
        <v>91</v>
      </c>
      <c r="D20" s="28">
        <v>30</v>
      </c>
      <c r="E20" s="9"/>
      <c r="F20" s="9"/>
      <c r="G20" s="9"/>
      <c r="H20" s="28">
        <v>30</v>
      </c>
      <c r="I20" s="9"/>
      <c r="J20" s="28">
        <v>30</v>
      </c>
      <c r="K20" s="9"/>
      <c r="L20" s="28">
        <v>17</v>
      </c>
      <c r="M20" s="9"/>
      <c r="N20" s="28">
        <v>20</v>
      </c>
      <c r="O20" s="9"/>
      <c r="P20" s="28">
        <v>5</v>
      </c>
      <c r="Q20" s="9"/>
      <c r="R20" s="28">
        <v>30</v>
      </c>
      <c r="S20" s="9"/>
      <c r="T20" s="28">
        <v>20</v>
      </c>
      <c r="U20" s="9"/>
      <c r="V20" s="28">
        <v>40</v>
      </c>
      <c r="W20" s="9"/>
      <c r="X20" s="28">
        <v>9</v>
      </c>
      <c r="Y20" s="8"/>
      <c r="Z20" s="2">
        <f t="shared" si="0"/>
        <v>231</v>
      </c>
      <c r="AA20" s="2">
        <f t="shared" si="1"/>
        <v>0</v>
      </c>
      <c r="AB20" s="2">
        <f t="shared" si="2"/>
        <v>231</v>
      </c>
      <c r="AC20" s="2">
        <f t="shared" si="3"/>
        <v>23.1</v>
      </c>
      <c r="AD20" s="2"/>
      <c r="AE20" s="2">
        <f t="shared" si="4"/>
        <v>23.1</v>
      </c>
    </row>
    <row r="21" spans="1:31" ht="11.25" customHeight="1" x14ac:dyDescent="0.2">
      <c r="A21" s="12" t="s">
        <v>19</v>
      </c>
      <c r="B21" s="11"/>
      <c r="C21" s="10" t="s">
        <v>104</v>
      </c>
      <c r="D21" s="28">
        <v>25</v>
      </c>
      <c r="E21" s="9"/>
      <c r="F21" s="9"/>
      <c r="G21" s="9"/>
      <c r="H21" s="28">
        <v>30</v>
      </c>
      <c r="I21" s="9"/>
      <c r="J21" s="28">
        <v>20</v>
      </c>
      <c r="K21" s="9"/>
      <c r="L21" s="28">
        <v>17</v>
      </c>
      <c r="M21" s="9"/>
      <c r="N21" s="28">
        <v>20</v>
      </c>
      <c r="O21" s="9"/>
      <c r="P21" s="28">
        <v>15</v>
      </c>
      <c r="Q21" s="9"/>
      <c r="R21" s="28">
        <v>30</v>
      </c>
      <c r="S21" s="9"/>
      <c r="T21" s="28">
        <v>25</v>
      </c>
      <c r="U21" s="9"/>
      <c r="V21" s="28">
        <v>37</v>
      </c>
      <c r="W21" s="9"/>
      <c r="X21" s="28">
        <v>7</v>
      </c>
      <c r="Y21" s="8"/>
      <c r="Z21" s="2">
        <f t="shared" si="0"/>
        <v>226</v>
      </c>
      <c r="AA21" s="2">
        <f t="shared" si="1"/>
        <v>0</v>
      </c>
      <c r="AB21" s="2">
        <f t="shared" si="2"/>
        <v>226</v>
      </c>
      <c r="AC21" s="2">
        <f t="shared" si="3"/>
        <v>22.6</v>
      </c>
      <c r="AD21" s="2"/>
      <c r="AE21" s="2">
        <f t="shared" si="4"/>
        <v>22.6</v>
      </c>
    </row>
    <row r="22" spans="1:31" ht="11.25" customHeight="1" x14ac:dyDescent="0.2">
      <c r="A22" s="12" t="s">
        <v>17</v>
      </c>
      <c r="B22" s="11"/>
      <c r="C22" s="10" t="s">
        <v>90</v>
      </c>
      <c r="D22" s="28">
        <v>25</v>
      </c>
      <c r="E22" s="9"/>
      <c r="F22" s="9"/>
      <c r="G22" s="9"/>
      <c r="H22" s="28">
        <v>30</v>
      </c>
      <c r="I22" s="9"/>
      <c r="J22" s="28">
        <v>20</v>
      </c>
      <c r="K22" s="9"/>
      <c r="L22" s="28">
        <v>17</v>
      </c>
      <c r="M22" s="9"/>
      <c r="N22" s="28">
        <v>20</v>
      </c>
      <c r="O22" s="9"/>
      <c r="P22" s="28">
        <v>10</v>
      </c>
      <c r="Q22" s="9"/>
      <c r="R22" s="28">
        <v>20</v>
      </c>
      <c r="S22" s="9"/>
      <c r="T22" s="28">
        <v>15</v>
      </c>
      <c r="U22" s="9"/>
      <c r="V22" s="28">
        <v>38</v>
      </c>
      <c r="W22" s="9"/>
      <c r="X22" s="28">
        <v>26</v>
      </c>
      <c r="Y22" s="8"/>
      <c r="Z22" s="2">
        <f t="shared" si="0"/>
        <v>221</v>
      </c>
      <c r="AA22" s="2">
        <f t="shared" si="1"/>
        <v>0</v>
      </c>
      <c r="AB22" s="2">
        <f t="shared" si="2"/>
        <v>221</v>
      </c>
      <c r="AC22" s="2">
        <f t="shared" si="3"/>
        <v>22.1</v>
      </c>
      <c r="AD22" s="2"/>
      <c r="AE22" s="2">
        <f t="shared" si="4"/>
        <v>22.1</v>
      </c>
    </row>
    <row r="23" spans="1:31" ht="11.25" customHeight="1" x14ac:dyDescent="0.2">
      <c r="A23" s="12" t="s">
        <v>15</v>
      </c>
      <c r="B23" s="11"/>
      <c r="C23" s="10" t="s">
        <v>94</v>
      </c>
      <c r="D23" s="28">
        <v>25</v>
      </c>
      <c r="E23" s="9"/>
      <c r="F23" s="9"/>
      <c r="G23" s="9"/>
      <c r="H23" s="28">
        <v>30</v>
      </c>
      <c r="I23" s="9"/>
      <c r="J23" s="28">
        <v>30</v>
      </c>
      <c r="K23" s="9"/>
      <c r="L23" s="28">
        <v>15</v>
      </c>
      <c r="M23" s="9"/>
      <c r="N23" s="28">
        <v>18</v>
      </c>
      <c r="O23" s="9"/>
      <c r="P23" s="28">
        <v>13</v>
      </c>
      <c r="Q23" s="9"/>
      <c r="R23" s="28">
        <v>20</v>
      </c>
      <c r="S23" s="9"/>
      <c r="T23" s="28">
        <v>30</v>
      </c>
      <c r="U23" s="9"/>
      <c r="V23" s="28">
        <v>38</v>
      </c>
      <c r="W23" s="9"/>
      <c r="X23" s="28">
        <v>0</v>
      </c>
      <c r="Y23" s="8"/>
      <c r="Z23" s="2">
        <f t="shared" si="0"/>
        <v>219</v>
      </c>
      <c r="AA23" s="2">
        <f t="shared" si="1"/>
        <v>0</v>
      </c>
      <c r="AB23" s="2">
        <f t="shared" si="2"/>
        <v>219</v>
      </c>
      <c r="AC23" s="2">
        <f t="shared" si="3"/>
        <v>21.9</v>
      </c>
      <c r="AD23" s="2"/>
      <c r="AE23" s="2">
        <f t="shared" si="4"/>
        <v>21.9</v>
      </c>
    </row>
    <row r="24" spans="1:31" ht="11.25" customHeight="1" x14ac:dyDescent="0.2">
      <c r="A24" s="12" t="s">
        <v>13</v>
      </c>
      <c r="B24" s="11"/>
      <c r="C24" s="10" t="s">
        <v>77</v>
      </c>
      <c r="D24" s="28">
        <v>15</v>
      </c>
      <c r="E24" s="9"/>
      <c r="F24" s="9"/>
      <c r="G24" s="9"/>
      <c r="H24" s="28">
        <v>25</v>
      </c>
      <c r="I24" s="9"/>
      <c r="J24" s="28">
        <v>20</v>
      </c>
      <c r="K24" s="9"/>
      <c r="L24" s="28">
        <v>17</v>
      </c>
      <c r="M24" s="9"/>
      <c r="N24" s="28">
        <v>40</v>
      </c>
      <c r="O24" s="9"/>
      <c r="P24" s="28">
        <v>15</v>
      </c>
      <c r="Q24" s="9"/>
      <c r="R24" s="28">
        <v>30</v>
      </c>
      <c r="S24" s="9"/>
      <c r="T24" s="28">
        <v>15</v>
      </c>
      <c r="U24" s="9"/>
      <c r="V24" s="28">
        <v>20</v>
      </c>
      <c r="W24" s="9"/>
      <c r="X24" s="28">
        <v>18</v>
      </c>
      <c r="Y24" s="8"/>
      <c r="Z24" s="2">
        <f t="shared" si="0"/>
        <v>215</v>
      </c>
      <c r="AA24" s="2">
        <f t="shared" si="1"/>
        <v>0</v>
      </c>
      <c r="AB24" s="2">
        <f t="shared" si="2"/>
        <v>215</v>
      </c>
      <c r="AC24" s="2">
        <f t="shared" si="3"/>
        <v>21.5</v>
      </c>
      <c r="AD24" s="2"/>
      <c r="AE24" s="2">
        <f t="shared" si="4"/>
        <v>21.5</v>
      </c>
    </row>
    <row r="25" spans="1:31" ht="11.25" customHeight="1" x14ac:dyDescent="0.2">
      <c r="A25" s="12" t="s">
        <v>11</v>
      </c>
      <c r="B25" s="11"/>
      <c r="C25" s="10" t="s">
        <v>105</v>
      </c>
      <c r="D25" s="28">
        <v>20</v>
      </c>
      <c r="E25" s="9"/>
      <c r="F25" s="9"/>
      <c r="G25" s="9"/>
      <c r="H25" s="28">
        <v>25</v>
      </c>
      <c r="I25" s="9"/>
      <c r="J25" s="28">
        <v>30</v>
      </c>
      <c r="K25" s="9"/>
      <c r="L25" s="28">
        <v>21</v>
      </c>
      <c r="M25" s="9"/>
      <c r="N25" s="28">
        <v>20</v>
      </c>
      <c r="O25" s="9"/>
      <c r="P25" s="28">
        <v>13</v>
      </c>
      <c r="Q25" s="9"/>
      <c r="R25" s="28">
        <v>30</v>
      </c>
      <c r="S25" s="9"/>
      <c r="T25" s="28">
        <v>15</v>
      </c>
      <c r="U25" s="9"/>
      <c r="V25" s="28">
        <v>40</v>
      </c>
      <c r="W25" s="9"/>
      <c r="X25" s="28">
        <v>0</v>
      </c>
      <c r="Y25" s="8"/>
      <c r="Z25" s="2">
        <f t="shared" si="0"/>
        <v>214</v>
      </c>
      <c r="AA25" s="2">
        <f t="shared" si="1"/>
        <v>0</v>
      </c>
      <c r="AB25" s="2">
        <f t="shared" si="2"/>
        <v>214</v>
      </c>
      <c r="AC25" s="2">
        <f t="shared" si="3"/>
        <v>21.4</v>
      </c>
      <c r="AD25" s="2"/>
      <c r="AE25" s="2">
        <f t="shared" si="4"/>
        <v>21.4</v>
      </c>
    </row>
    <row r="26" spans="1:31" ht="11.25" customHeight="1" x14ac:dyDescent="0.2">
      <c r="A26" s="12" t="s">
        <v>9</v>
      </c>
      <c r="B26" s="11"/>
      <c r="C26" s="10" t="s">
        <v>81</v>
      </c>
      <c r="D26" s="28">
        <v>15</v>
      </c>
      <c r="E26" s="9"/>
      <c r="F26" s="9"/>
      <c r="G26" s="9"/>
      <c r="H26" s="28">
        <v>30</v>
      </c>
      <c r="I26" s="9"/>
      <c r="J26" s="28">
        <v>10</v>
      </c>
      <c r="K26" s="9"/>
      <c r="L26" s="28">
        <v>14</v>
      </c>
      <c r="M26" s="9"/>
      <c r="N26" s="28">
        <v>20</v>
      </c>
      <c r="O26" s="9"/>
      <c r="P26" s="28">
        <v>15</v>
      </c>
      <c r="Q26" s="9"/>
      <c r="R26" s="28">
        <v>30</v>
      </c>
      <c r="S26" s="9"/>
      <c r="T26" s="28">
        <v>25</v>
      </c>
      <c r="U26" s="9"/>
      <c r="V26" s="28">
        <v>30</v>
      </c>
      <c r="W26" s="9"/>
      <c r="X26" s="28">
        <v>24</v>
      </c>
      <c r="Y26" s="8"/>
      <c r="Z26" s="2">
        <f t="shared" si="0"/>
        <v>213</v>
      </c>
      <c r="AA26" s="2">
        <f t="shared" si="1"/>
        <v>0</v>
      </c>
      <c r="AB26" s="2">
        <f t="shared" si="2"/>
        <v>213</v>
      </c>
      <c r="AC26" s="2">
        <f t="shared" si="3"/>
        <v>21.3</v>
      </c>
      <c r="AD26" s="2"/>
      <c r="AE26" s="2">
        <f t="shared" si="4"/>
        <v>21.3</v>
      </c>
    </row>
    <row r="27" spans="1:31" ht="11.25" customHeight="1" x14ac:dyDescent="0.2">
      <c r="A27" s="12" t="s">
        <v>7</v>
      </c>
      <c r="B27" s="11"/>
      <c r="C27" s="10" t="s">
        <v>108</v>
      </c>
      <c r="D27" s="28">
        <v>15</v>
      </c>
      <c r="E27" s="9"/>
      <c r="F27" s="9"/>
      <c r="G27" s="9"/>
      <c r="H27" s="28">
        <v>30</v>
      </c>
      <c r="I27" s="9"/>
      <c r="J27" s="28">
        <v>20</v>
      </c>
      <c r="K27" s="9"/>
      <c r="L27" s="28">
        <v>11</v>
      </c>
      <c r="M27" s="9"/>
      <c r="N27" s="28">
        <v>16</v>
      </c>
      <c r="O27" s="9"/>
      <c r="P27" s="28">
        <v>15</v>
      </c>
      <c r="Q27" s="9"/>
      <c r="R27" s="28">
        <v>30</v>
      </c>
      <c r="S27" s="9"/>
      <c r="T27" s="28">
        <v>30</v>
      </c>
      <c r="U27" s="9"/>
      <c r="V27" s="28">
        <v>30</v>
      </c>
      <c r="W27" s="9"/>
      <c r="X27" s="28">
        <v>9</v>
      </c>
      <c r="Y27" s="8"/>
      <c r="Z27" s="2">
        <f t="shared" si="0"/>
        <v>206</v>
      </c>
      <c r="AA27" s="2">
        <f t="shared" si="1"/>
        <v>0</v>
      </c>
      <c r="AB27" s="2">
        <f t="shared" si="2"/>
        <v>206</v>
      </c>
      <c r="AC27" s="2">
        <f t="shared" si="3"/>
        <v>20.6</v>
      </c>
      <c r="AD27" s="2"/>
      <c r="AE27" s="2">
        <f t="shared" si="4"/>
        <v>20.6</v>
      </c>
    </row>
    <row r="28" spans="1:31" ht="11.25" customHeight="1" x14ac:dyDescent="0.2">
      <c r="A28" s="12" t="s">
        <v>5</v>
      </c>
      <c r="B28" s="11"/>
      <c r="C28" s="10" t="s">
        <v>100</v>
      </c>
      <c r="D28" s="28">
        <v>20</v>
      </c>
      <c r="E28" s="9"/>
      <c r="F28" s="9"/>
      <c r="G28" s="9"/>
      <c r="H28" s="28">
        <v>30</v>
      </c>
      <c r="I28" s="9"/>
      <c r="J28" s="28">
        <v>10</v>
      </c>
      <c r="K28" s="9"/>
      <c r="L28" s="28">
        <v>10</v>
      </c>
      <c r="M28" s="9"/>
      <c r="N28" s="28">
        <v>18</v>
      </c>
      <c r="O28" s="9"/>
      <c r="P28" s="28">
        <v>10</v>
      </c>
      <c r="Q28" s="9"/>
      <c r="R28" s="28">
        <v>20</v>
      </c>
      <c r="S28" s="9"/>
      <c r="T28" s="28">
        <v>20</v>
      </c>
      <c r="U28" s="9"/>
      <c r="V28" s="28">
        <v>30</v>
      </c>
      <c r="W28" s="9"/>
      <c r="X28" s="28">
        <v>27</v>
      </c>
      <c r="Y28" s="8"/>
      <c r="Z28" s="2">
        <f t="shared" si="0"/>
        <v>195</v>
      </c>
      <c r="AA28" s="2">
        <f t="shared" si="1"/>
        <v>0</v>
      </c>
      <c r="AB28" s="2">
        <f t="shared" si="2"/>
        <v>195</v>
      </c>
      <c r="AC28" s="2">
        <f t="shared" si="3"/>
        <v>19.5</v>
      </c>
      <c r="AD28" s="2"/>
      <c r="AE28" s="2">
        <f t="shared" si="4"/>
        <v>19.5</v>
      </c>
    </row>
    <row r="29" spans="1:31" ht="11.25" customHeight="1" x14ac:dyDescent="0.2">
      <c r="A29" s="12" t="s">
        <v>3</v>
      </c>
      <c r="B29" s="11"/>
      <c r="C29" s="10" t="s">
        <v>101</v>
      </c>
      <c r="D29" s="28">
        <v>12</v>
      </c>
      <c r="E29" s="9"/>
      <c r="F29" s="9"/>
      <c r="G29" s="9"/>
      <c r="H29" s="28">
        <v>30</v>
      </c>
      <c r="I29" s="9"/>
      <c r="J29" s="28">
        <v>5</v>
      </c>
      <c r="K29" s="9"/>
      <c r="L29" s="28">
        <v>10</v>
      </c>
      <c r="M29" s="9"/>
      <c r="N29" s="28">
        <v>18</v>
      </c>
      <c r="O29" s="9"/>
      <c r="P29" s="28">
        <v>10</v>
      </c>
      <c r="Q29" s="9"/>
      <c r="R29" s="28">
        <v>45</v>
      </c>
      <c r="S29" s="9"/>
      <c r="T29" s="28">
        <v>15</v>
      </c>
      <c r="U29" s="9"/>
      <c r="V29" s="28">
        <v>10</v>
      </c>
      <c r="W29" s="9"/>
      <c r="X29" s="28">
        <v>12</v>
      </c>
      <c r="Y29" s="8"/>
      <c r="Z29" s="2">
        <f t="shared" si="0"/>
        <v>167</v>
      </c>
      <c r="AA29" s="2">
        <f t="shared" si="1"/>
        <v>0</v>
      </c>
      <c r="AB29" s="2">
        <f t="shared" si="2"/>
        <v>167</v>
      </c>
      <c r="AC29" s="2">
        <f t="shared" si="3"/>
        <v>16.7</v>
      </c>
      <c r="AD29" s="2"/>
      <c r="AE29" s="2">
        <f t="shared" si="4"/>
        <v>16.7</v>
      </c>
    </row>
    <row r="30" spans="1:31" ht="11.25" customHeight="1" x14ac:dyDescent="0.2">
      <c r="A30" s="12" t="s">
        <v>1</v>
      </c>
      <c r="B30" s="11"/>
      <c r="C30" s="10" t="s">
        <v>82</v>
      </c>
      <c r="D30" s="28">
        <v>10</v>
      </c>
      <c r="E30" s="9"/>
      <c r="F30" s="9"/>
      <c r="G30" s="9"/>
      <c r="H30" s="28">
        <v>25</v>
      </c>
      <c r="I30" s="9"/>
      <c r="J30" s="28">
        <v>5</v>
      </c>
      <c r="K30" s="9"/>
      <c r="L30" s="28">
        <v>5</v>
      </c>
      <c r="M30" s="9"/>
      <c r="N30" s="28">
        <v>20</v>
      </c>
      <c r="O30" s="9"/>
      <c r="P30" s="28">
        <v>10</v>
      </c>
      <c r="Q30" s="9"/>
      <c r="R30" s="28">
        <v>30</v>
      </c>
      <c r="S30" s="9"/>
      <c r="T30" s="28">
        <v>20</v>
      </c>
      <c r="U30" s="9"/>
      <c r="V30" s="28">
        <v>30</v>
      </c>
      <c r="W30" s="9"/>
      <c r="X30" s="28">
        <v>8</v>
      </c>
      <c r="Y30" s="8"/>
      <c r="Z30" s="2">
        <f t="shared" si="0"/>
        <v>163</v>
      </c>
      <c r="AA30" s="2">
        <f t="shared" si="1"/>
        <v>0</v>
      </c>
      <c r="AB30" s="2">
        <f t="shared" si="2"/>
        <v>163</v>
      </c>
      <c r="AC30" s="2">
        <f t="shared" si="3"/>
        <v>16.3</v>
      </c>
      <c r="AD30" s="2"/>
      <c r="AE30" s="2">
        <f t="shared" si="4"/>
        <v>16.3</v>
      </c>
    </row>
    <row r="31" spans="1:31" ht="11.25" customHeight="1" x14ac:dyDescent="0.2">
      <c r="A31" s="12" t="s">
        <v>73</v>
      </c>
      <c r="B31" s="11"/>
      <c r="C31" s="10" t="s">
        <v>107</v>
      </c>
      <c r="D31" s="28">
        <v>15</v>
      </c>
      <c r="E31" s="9"/>
      <c r="F31" s="9"/>
      <c r="G31" s="9"/>
      <c r="H31" s="28">
        <v>25</v>
      </c>
      <c r="I31" s="9"/>
      <c r="J31" s="28">
        <v>20</v>
      </c>
      <c r="K31" s="9"/>
      <c r="L31" s="28">
        <v>5</v>
      </c>
      <c r="M31" s="9"/>
      <c r="N31" s="28">
        <v>20</v>
      </c>
      <c r="O31" s="9"/>
      <c r="P31" s="28">
        <v>5</v>
      </c>
      <c r="Q31" s="9"/>
      <c r="R31" s="28">
        <v>15</v>
      </c>
      <c r="S31" s="9"/>
      <c r="T31" s="28">
        <v>10</v>
      </c>
      <c r="U31" s="9"/>
      <c r="V31" s="28">
        <v>15</v>
      </c>
      <c r="W31" s="9"/>
      <c r="X31" s="28">
        <v>30</v>
      </c>
      <c r="Y31" s="26"/>
      <c r="Z31" s="2">
        <f t="shared" si="0"/>
        <v>160</v>
      </c>
      <c r="AA31" s="2">
        <f t="shared" si="1"/>
        <v>0</v>
      </c>
      <c r="AB31" s="2">
        <f t="shared" si="2"/>
        <v>160</v>
      </c>
      <c r="AC31" s="2">
        <f t="shared" si="3"/>
        <v>16</v>
      </c>
      <c r="AD31" s="2"/>
      <c r="AE31" s="2">
        <f t="shared" si="4"/>
        <v>16</v>
      </c>
    </row>
    <row r="32" spans="1:31" ht="11.25" customHeight="1" x14ac:dyDescent="0.2">
      <c r="A32" s="12" t="s">
        <v>87</v>
      </c>
      <c r="B32" s="11"/>
      <c r="C32" s="10" t="s">
        <v>95</v>
      </c>
      <c r="D32" s="28">
        <v>15</v>
      </c>
      <c r="E32" s="9"/>
      <c r="F32" s="9"/>
      <c r="G32" s="9"/>
      <c r="H32" s="28">
        <v>30</v>
      </c>
      <c r="I32" s="9"/>
      <c r="J32" s="28">
        <v>20</v>
      </c>
      <c r="K32" s="9"/>
      <c r="L32" s="28">
        <v>4</v>
      </c>
      <c r="M32" s="9"/>
      <c r="N32" s="28">
        <v>20</v>
      </c>
      <c r="O32" s="9"/>
      <c r="P32" s="28">
        <v>5</v>
      </c>
      <c r="Q32" s="9"/>
      <c r="R32" s="28">
        <v>30</v>
      </c>
      <c r="S32" s="9"/>
      <c r="T32" s="28">
        <v>20</v>
      </c>
      <c r="U32" s="9"/>
      <c r="V32" s="28">
        <v>5</v>
      </c>
      <c r="W32" s="9"/>
      <c r="X32" s="28">
        <v>2</v>
      </c>
      <c r="Y32" s="26"/>
      <c r="Z32" s="2">
        <f t="shared" si="0"/>
        <v>151</v>
      </c>
      <c r="AA32" s="2">
        <f t="shared" si="1"/>
        <v>0</v>
      </c>
      <c r="AB32" s="2">
        <f t="shared" si="2"/>
        <v>151</v>
      </c>
      <c r="AC32" s="2">
        <f t="shared" si="3"/>
        <v>15.1</v>
      </c>
      <c r="AD32" s="2"/>
      <c r="AE32" s="2">
        <f t="shared" si="4"/>
        <v>15.1</v>
      </c>
    </row>
    <row r="33" spans="1:31" ht="11.25" customHeight="1" x14ac:dyDescent="0.2">
      <c r="A33" s="12" t="s">
        <v>85</v>
      </c>
      <c r="B33" s="11"/>
      <c r="C33" s="10" t="s">
        <v>88</v>
      </c>
      <c r="D33" s="28">
        <v>15</v>
      </c>
      <c r="E33" s="9"/>
      <c r="F33" s="9"/>
      <c r="G33" s="9"/>
      <c r="H33" s="28">
        <v>25</v>
      </c>
      <c r="I33" s="9"/>
      <c r="J33" s="28">
        <v>10</v>
      </c>
      <c r="K33" s="9"/>
      <c r="L33" s="28">
        <v>11</v>
      </c>
      <c r="M33" s="9"/>
      <c r="N33" s="28">
        <v>20</v>
      </c>
      <c r="O33" s="9"/>
      <c r="P33" s="28">
        <v>10</v>
      </c>
      <c r="Q33" s="9"/>
      <c r="R33" s="28">
        <v>30</v>
      </c>
      <c r="S33" s="9"/>
      <c r="T33" s="28">
        <v>15</v>
      </c>
      <c r="U33" s="9"/>
      <c r="V33" s="28">
        <v>10</v>
      </c>
      <c r="W33" s="9"/>
      <c r="X33" s="28">
        <v>0</v>
      </c>
      <c r="Y33" s="26"/>
      <c r="Z33" s="2">
        <f t="shared" si="0"/>
        <v>146</v>
      </c>
      <c r="AA33" s="2">
        <f t="shared" si="1"/>
        <v>0</v>
      </c>
      <c r="AB33" s="2">
        <f t="shared" si="2"/>
        <v>146</v>
      </c>
      <c r="AC33" s="2">
        <f t="shared" si="3"/>
        <v>14.6</v>
      </c>
      <c r="AD33" s="2"/>
      <c r="AE33" s="2">
        <f t="shared" si="4"/>
        <v>14.6</v>
      </c>
    </row>
    <row r="34" spans="1:31" ht="11.25" customHeight="1" x14ac:dyDescent="0.2">
      <c r="A34" s="12" t="s">
        <v>83</v>
      </c>
      <c r="B34" s="11"/>
      <c r="C34" s="10" t="s">
        <v>79</v>
      </c>
      <c r="D34" s="28">
        <v>15</v>
      </c>
      <c r="E34" s="9"/>
      <c r="F34" s="9"/>
      <c r="G34" s="9"/>
      <c r="H34" s="28">
        <v>30</v>
      </c>
      <c r="I34" s="9"/>
      <c r="J34" s="28">
        <v>20</v>
      </c>
      <c r="K34" s="9"/>
      <c r="L34" s="28">
        <v>0</v>
      </c>
      <c r="M34" s="9"/>
      <c r="N34" s="28">
        <v>18</v>
      </c>
      <c r="O34" s="9"/>
      <c r="P34" s="28">
        <v>5</v>
      </c>
      <c r="Q34" s="9"/>
      <c r="R34" s="28">
        <v>30</v>
      </c>
      <c r="S34" s="9"/>
      <c r="T34" s="28">
        <v>20</v>
      </c>
      <c r="U34" s="9"/>
      <c r="V34" s="28">
        <v>5</v>
      </c>
      <c r="W34" s="9"/>
      <c r="X34" s="28">
        <v>2</v>
      </c>
      <c r="Y34" s="26"/>
      <c r="Z34" s="2">
        <f t="shared" si="0"/>
        <v>145</v>
      </c>
      <c r="AA34" s="2">
        <f t="shared" si="1"/>
        <v>0</v>
      </c>
      <c r="AB34" s="2">
        <f t="shared" si="2"/>
        <v>145</v>
      </c>
      <c r="AC34" s="2">
        <f t="shared" si="3"/>
        <v>14.5</v>
      </c>
      <c r="AD34" s="2"/>
      <c r="AE34" s="2">
        <f t="shared" si="4"/>
        <v>14.5</v>
      </c>
    </row>
    <row r="35" spans="1:31" ht="11.25" customHeight="1" x14ac:dyDescent="0.2">
      <c r="A35" s="12" t="s">
        <v>80</v>
      </c>
      <c r="B35" s="11"/>
      <c r="C35" s="10" t="s">
        <v>99</v>
      </c>
      <c r="D35" s="28">
        <v>5</v>
      </c>
      <c r="E35" s="9"/>
      <c r="F35" s="9"/>
      <c r="G35" s="9"/>
      <c r="H35" s="28">
        <v>30</v>
      </c>
      <c r="I35" s="9"/>
      <c r="J35" s="28">
        <v>5</v>
      </c>
      <c r="K35" s="9"/>
      <c r="L35" s="28">
        <v>5</v>
      </c>
      <c r="M35" s="9"/>
      <c r="N35" s="28">
        <v>10</v>
      </c>
      <c r="O35" s="9"/>
      <c r="P35" s="28">
        <v>5</v>
      </c>
      <c r="Q35" s="9"/>
      <c r="R35" s="28">
        <v>30</v>
      </c>
      <c r="S35" s="9"/>
      <c r="T35" s="28">
        <v>5</v>
      </c>
      <c r="U35" s="9"/>
      <c r="V35" s="28">
        <v>28</v>
      </c>
      <c r="W35" s="9"/>
      <c r="X35" s="28">
        <v>0</v>
      </c>
      <c r="Y35" s="26"/>
      <c r="Z35" s="2">
        <f t="shared" si="0"/>
        <v>123</v>
      </c>
      <c r="AA35" s="2">
        <f t="shared" si="1"/>
        <v>0</v>
      </c>
      <c r="AB35" s="2">
        <f t="shared" si="2"/>
        <v>123</v>
      </c>
      <c r="AC35" s="2">
        <f t="shared" si="3"/>
        <v>12.3</v>
      </c>
      <c r="AD35" s="2"/>
      <c r="AE35" s="2">
        <f t="shared" si="4"/>
        <v>12.3</v>
      </c>
    </row>
    <row r="36" spans="1:31" ht="11.25" customHeight="1" x14ac:dyDescent="0.2">
      <c r="A36" s="12" t="s">
        <v>76</v>
      </c>
      <c r="B36" s="11"/>
      <c r="C36" s="10" t="s">
        <v>96</v>
      </c>
      <c r="D36" s="28">
        <v>5</v>
      </c>
      <c r="E36" s="9"/>
      <c r="F36" s="9"/>
      <c r="G36" s="9"/>
      <c r="H36" s="28">
        <v>5</v>
      </c>
      <c r="I36" s="9"/>
      <c r="J36" s="28">
        <v>0</v>
      </c>
      <c r="K36" s="9"/>
      <c r="L36" s="28">
        <v>0</v>
      </c>
      <c r="M36" s="9"/>
      <c r="N36" s="28">
        <v>0</v>
      </c>
      <c r="O36" s="9"/>
      <c r="P36" s="28">
        <v>0</v>
      </c>
      <c r="Q36" s="9"/>
      <c r="R36" s="28">
        <v>15</v>
      </c>
      <c r="S36" s="9"/>
      <c r="T36" s="28">
        <v>0</v>
      </c>
      <c r="U36" s="9"/>
      <c r="V36" s="28">
        <v>0</v>
      </c>
      <c r="W36" s="9"/>
      <c r="X36" s="28">
        <v>0</v>
      </c>
      <c r="Y36" s="26"/>
      <c r="Z36" s="2">
        <f t="shared" si="0"/>
        <v>25</v>
      </c>
      <c r="AA36" s="2">
        <f t="shared" si="1"/>
        <v>0</v>
      </c>
      <c r="AB36" s="2">
        <f t="shared" si="2"/>
        <v>25</v>
      </c>
      <c r="AC36" s="2">
        <f t="shared" si="3"/>
        <v>2.5</v>
      </c>
      <c r="AD36" s="2"/>
      <c r="AE36" s="2">
        <f t="shared" si="4"/>
        <v>2.5</v>
      </c>
    </row>
    <row r="37" spans="1:31" ht="11.25" customHeight="1" x14ac:dyDescent="0.2">
      <c r="A37" s="12" t="s">
        <v>40</v>
      </c>
      <c r="B37" s="11"/>
      <c r="C37" s="10" t="s">
        <v>93</v>
      </c>
      <c r="D37" s="28">
        <v>5</v>
      </c>
      <c r="E37" s="9"/>
      <c r="F37" s="9"/>
      <c r="G37" s="9"/>
      <c r="H37" s="28">
        <v>20</v>
      </c>
      <c r="I37" s="9"/>
      <c r="J37" s="28">
        <v>0</v>
      </c>
      <c r="K37" s="9"/>
      <c r="L37" s="28">
        <v>0</v>
      </c>
      <c r="M37" s="9"/>
      <c r="N37" s="28">
        <v>0</v>
      </c>
      <c r="O37" s="9"/>
      <c r="P37" s="28">
        <v>0</v>
      </c>
      <c r="Q37" s="9"/>
      <c r="R37" s="28">
        <v>0</v>
      </c>
      <c r="S37" s="9"/>
      <c r="T37" s="28">
        <v>0</v>
      </c>
      <c r="U37" s="9"/>
      <c r="V37" s="28">
        <v>0</v>
      </c>
      <c r="W37" s="9"/>
      <c r="X37" s="28">
        <v>0</v>
      </c>
      <c r="Y37" s="26"/>
      <c r="Z37" s="2">
        <f t="shared" si="0"/>
        <v>25</v>
      </c>
      <c r="AA37" s="2">
        <f t="shared" si="1"/>
        <v>0</v>
      </c>
      <c r="AB37" s="2">
        <f t="shared" si="2"/>
        <v>25</v>
      </c>
      <c r="AC37" s="2">
        <f t="shared" si="3"/>
        <v>2.5</v>
      </c>
      <c r="AD37" s="2"/>
      <c r="AE37" s="2">
        <f t="shared" si="4"/>
        <v>2.5</v>
      </c>
    </row>
    <row r="38" spans="1:31" ht="11.25" customHeight="1" x14ac:dyDescent="0.2">
      <c r="A38" s="12" t="s">
        <v>41</v>
      </c>
      <c r="B38" s="11"/>
      <c r="C38" s="10" t="s">
        <v>92</v>
      </c>
      <c r="D38" s="28">
        <v>5</v>
      </c>
      <c r="E38" s="9"/>
      <c r="F38" s="9"/>
      <c r="G38" s="9"/>
      <c r="H38" s="28">
        <v>20</v>
      </c>
      <c r="I38" s="9"/>
      <c r="J38" s="28">
        <v>0</v>
      </c>
      <c r="K38" s="9"/>
      <c r="L38" s="28">
        <v>0</v>
      </c>
      <c r="M38" s="9"/>
      <c r="N38" s="28">
        <v>0</v>
      </c>
      <c r="O38" s="9"/>
      <c r="P38" s="28">
        <v>0</v>
      </c>
      <c r="Q38" s="9"/>
      <c r="R38" s="28">
        <v>0</v>
      </c>
      <c r="S38" s="9"/>
      <c r="T38" s="28">
        <v>0</v>
      </c>
      <c r="U38" s="9"/>
      <c r="V38" s="28">
        <v>0</v>
      </c>
      <c r="W38" s="9"/>
      <c r="X38" s="28">
        <v>0</v>
      </c>
      <c r="Y38" s="26"/>
      <c r="Z38" s="2">
        <f t="shared" si="0"/>
        <v>25</v>
      </c>
      <c r="AA38" s="2">
        <f t="shared" si="1"/>
        <v>0</v>
      </c>
      <c r="AB38" s="2">
        <f t="shared" si="2"/>
        <v>25</v>
      </c>
      <c r="AC38" s="2">
        <f t="shared" si="3"/>
        <v>2.5</v>
      </c>
      <c r="AD38" s="2"/>
      <c r="AE38" s="2">
        <f t="shared" si="4"/>
        <v>2.5</v>
      </c>
    </row>
    <row r="39" spans="1:31" ht="11.25" customHeight="1" thickBot="1" x14ac:dyDescent="0.25">
      <c r="A39" s="7" t="s">
        <v>75</v>
      </c>
      <c r="B39" s="6"/>
      <c r="C39" s="5" t="s">
        <v>97</v>
      </c>
      <c r="D39" s="29">
        <v>0</v>
      </c>
      <c r="E39" s="4"/>
      <c r="F39" s="4"/>
      <c r="G39" s="4"/>
      <c r="H39" s="29">
        <v>20</v>
      </c>
      <c r="I39" s="4"/>
      <c r="J39" s="29">
        <v>0</v>
      </c>
      <c r="K39" s="4"/>
      <c r="L39" s="29">
        <v>0</v>
      </c>
      <c r="M39" s="4"/>
      <c r="N39" s="29">
        <v>0</v>
      </c>
      <c r="O39" s="4"/>
      <c r="P39" s="29">
        <v>0</v>
      </c>
      <c r="Q39" s="4"/>
      <c r="R39" s="29">
        <v>0</v>
      </c>
      <c r="S39" s="4"/>
      <c r="T39" s="29">
        <v>0</v>
      </c>
      <c r="U39" s="4"/>
      <c r="V39" s="29">
        <v>0</v>
      </c>
      <c r="W39" s="4"/>
      <c r="X39" s="4"/>
      <c r="Y39" s="27"/>
      <c r="Z39" s="2">
        <f t="shared" si="0"/>
        <v>20</v>
      </c>
      <c r="AA39" s="2">
        <f t="shared" si="1"/>
        <v>0</v>
      </c>
      <c r="AB39" s="2">
        <f t="shared" si="2"/>
        <v>20</v>
      </c>
      <c r="AC39" s="2">
        <f t="shared" si="3"/>
        <v>2.2222222222222223</v>
      </c>
      <c r="AD39" s="2"/>
      <c r="AE39" s="2">
        <f t="shared" si="4"/>
        <v>2.2222222222222223</v>
      </c>
    </row>
  </sheetData>
  <sortState xmlns:xlrd2="http://schemas.microsoft.com/office/spreadsheetml/2017/richdata2" ref="B12:AE39">
    <sortCondition descending="1" ref="Z12:Z39"/>
  </sortState>
  <mergeCells count="35">
    <mergeCell ref="Z7:AA7"/>
    <mergeCell ref="AC7:AD7"/>
    <mergeCell ref="B3:R3"/>
    <mergeCell ref="B4:C4"/>
    <mergeCell ref="D4:G4"/>
    <mergeCell ref="H4:R4"/>
    <mergeCell ref="B5:C5"/>
    <mergeCell ref="H5:R5"/>
    <mergeCell ref="T7:U7"/>
    <mergeCell ref="H7:I7"/>
    <mergeCell ref="J7:K7"/>
    <mergeCell ref="L7:M7"/>
    <mergeCell ref="N7:O7"/>
    <mergeCell ref="P7:Q7"/>
    <mergeCell ref="R7:S7"/>
    <mergeCell ref="V7:W7"/>
    <mergeCell ref="A7:A11"/>
    <mergeCell ref="B7:B8"/>
    <mergeCell ref="C7:C8"/>
    <mergeCell ref="D7:E7"/>
    <mergeCell ref="F7:G7"/>
    <mergeCell ref="B10:C10"/>
    <mergeCell ref="B11:C11"/>
    <mergeCell ref="J8:K8"/>
    <mergeCell ref="L8:M8"/>
    <mergeCell ref="N8:O8"/>
    <mergeCell ref="X7:Y7"/>
    <mergeCell ref="D8:E8"/>
    <mergeCell ref="F8:G8"/>
    <mergeCell ref="H8:I8"/>
    <mergeCell ref="T8:U8"/>
    <mergeCell ref="V8:W8"/>
    <mergeCell ref="X8:Y8"/>
    <mergeCell ref="P8:Q8"/>
    <mergeCell ref="R8:S8"/>
  </mergeCells>
  <pageMargins left="0.39370078740157477" right="0.39370078740157477" top="0.39370078740157477" bottom="0.39370078740157477" header="0" footer="0"/>
  <pageSetup paperSize="9" scale="75" fitToHeight="0" pageOrder="overThenDown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87644-CFC6-497C-8733-F29776CDE1EA}">
  <sheetPr>
    <outlinePr summaryBelow="0" summaryRight="0"/>
    <pageSetUpPr autoPageBreaks="0" fitToPage="1"/>
  </sheetPr>
  <dimension ref="A1:AA30"/>
  <sheetViews>
    <sheetView topLeftCell="A8" workbookViewId="0">
      <selection activeCell="B12" sqref="B12:B30"/>
    </sheetView>
  </sheetViews>
  <sheetFormatPr defaultColWidth="9.109375" defaultRowHeight="10.199999999999999" x14ac:dyDescent="0.2"/>
  <cols>
    <col min="1" max="1" width="5" style="1" customWidth="1"/>
    <col min="2" max="2" width="17" style="1" customWidth="1"/>
    <col min="3" max="3" width="10" style="1" customWidth="1"/>
    <col min="4" max="13" width="4" style="1" customWidth="1"/>
    <col min="14" max="14" width="9.33203125" style="1" customWidth="1"/>
    <col min="15" max="16384" width="9.109375" style="1"/>
  </cols>
  <sheetData>
    <row r="1" spans="1:27" ht="11.25" customHeight="1" x14ac:dyDescent="0.2">
      <c r="B1" s="25" t="s">
        <v>70</v>
      </c>
    </row>
    <row r="2" spans="1:27" ht="11.25" customHeight="1" x14ac:dyDescent="0.2"/>
    <row r="3" spans="1:27" ht="11.25" customHeight="1" x14ac:dyDescent="0.2">
      <c r="B3" s="48" t="s">
        <v>958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27" ht="11.25" customHeight="1" x14ac:dyDescent="0.2">
      <c r="B4" s="48" t="s">
        <v>69</v>
      </c>
      <c r="C4" s="48"/>
      <c r="D4" s="48" t="s">
        <v>68</v>
      </c>
      <c r="E4" s="48"/>
      <c r="F4" s="48"/>
      <c r="G4" s="48"/>
      <c r="H4" s="48" t="s">
        <v>67</v>
      </c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</row>
    <row r="5" spans="1:27" ht="11.25" customHeight="1" x14ac:dyDescent="0.2">
      <c r="B5" s="48" t="s">
        <v>66</v>
      </c>
      <c r="C5" s="48"/>
      <c r="H5" s="48" t="s">
        <v>65</v>
      </c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</row>
    <row r="6" spans="1:27" ht="11.25" customHeight="1" thickBot="1" x14ac:dyDescent="0.25"/>
    <row r="7" spans="1:27" ht="99.9" customHeight="1" thickBot="1" x14ac:dyDescent="0.25">
      <c r="A7" s="39" t="s">
        <v>64</v>
      </c>
      <c r="B7" s="42" t="s">
        <v>63</v>
      </c>
      <c r="C7" s="42" t="s">
        <v>62</v>
      </c>
      <c r="D7" s="36" t="s">
        <v>61</v>
      </c>
      <c r="E7" s="36"/>
      <c r="F7" s="36" t="s">
        <v>60</v>
      </c>
      <c r="G7" s="36"/>
      <c r="H7" s="36" t="s">
        <v>59</v>
      </c>
      <c r="I7" s="36"/>
      <c r="J7" s="36" t="s">
        <v>58</v>
      </c>
      <c r="K7" s="36"/>
      <c r="L7" s="49" t="s">
        <v>57</v>
      </c>
      <c r="M7" s="49"/>
      <c r="N7" s="45" t="s">
        <v>56</v>
      </c>
      <c r="O7" s="46"/>
      <c r="P7" s="24" t="s">
        <v>54</v>
      </c>
      <c r="Q7" s="47" t="s">
        <v>55</v>
      </c>
      <c r="R7" s="46"/>
      <c r="S7" s="23" t="s">
        <v>54</v>
      </c>
    </row>
    <row r="8" spans="1:27" ht="75" customHeight="1" x14ac:dyDescent="0.2">
      <c r="A8" s="40"/>
      <c r="B8" s="43"/>
      <c r="C8" s="43"/>
      <c r="D8" s="37" t="s">
        <v>53</v>
      </c>
      <c r="E8" s="37"/>
      <c r="F8" s="37" t="s">
        <v>52</v>
      </c>
      <c r="G8" s="37"/>
      <c r="H8" s="37" t="s">
        <v>51</v>
      </c>
      <c r="I8" s="37"/>
      <c r="J8" s="37" t="s">
        <v>50</v>
      </c>
      <c r="K8" s="37"/>
      <c r="L8" s="38" t="s">
        <v>49</v>
      </c>
      <c r="M8" s="38"/>
      <c r="N8" s="2"/>
      <c r="O8" s="2"/>
      <c r="P8" s="2"/>
      <c r="Q8" s="2"/>
      <c r="R8" s="2"/>
      <c r="S8" s="2"/>
    </row>
    <row r="9" spans="1:27" ht="11.25" customHeight="1" x14ac:dyDescent="0.2">
      <c r="A9" s="40"/>
      <c r="B9" s="22"/>
      <c r="C9" s="21"/>
      <c r="D9" s="18" t="s">
        <v>48</v>
      </c>
      <c r="E9" s="18" t="s">
        <v>47</v>
      </c>
      <c r="F9" s="18" t="s">
        <v>48</v>
      </c>
      <c r="G9" s="18" t="s">
        <v>47</v>
      </c>
      <c r="H9" s="18" t="s">
        <v>48</v>
      </c>
      <c r="I9" s="18" t="s">
        <v>47</v>
      </c>
      <c r="J9" s="18" t="s">
        <v>48</v>
      </c>
      <c r="K9" s="18" t="s">
        <v>47</v>
      </c>
      <c r="L9" s="18" t="s">
        <v>48</v>
      </c>
      <c r="M9" s="20" t="s">
        <v>47</v>
      </c>
      <c r="N9" s="18" t="s">
        <v>48</v>
      </c>
      <c r="O9" s="19" t="s">
        <v>47</v>
      </c>
      <c r="P9" s="19"/>
      <c r="Q9" s="18" t="s">
        <v>48</v>
      </c>
      <c r="R9" s="17" t="s">
        <v>47</v>
      </c>
      <c r="S9" s="2"/>
    </row>
    <row r="10" spans="1:27" ht="11.25" customHeight="1" x14ac:dyDescent="0.2">
      <c r="A10" s="40"/>
      <c r="B10" s="44" t="s">
        <v>46</v>
      </c>
      <c r="C10" s="44"/>
      <c r="D10" s="16" t="s">
        <v>38</v>
      </c>
      <c r="E10" s="16"/>
      <c r="F10" s="16" t="s">
        <v>44</v>
      </c>
      <c r="G10" s="16"/>
      <c r="H10" s="16" t="s">
        <v>44</v>
      </c>
      <c r="I10" s="16"/>
      <c r="J10" s="16"/>
      <c r="K10" s="16" t="s">
        <v>45</v>
      </c>
      <c r="L10" s="16" t="s">
        <v>44</v>
      </c>
      <c r="M10" s="15"/>
      <c r="N10" s="2"/>
      <c r="O10" s="2"/>
      <c r="P10" s="2"/>
      <c r="Q10" s="2"/>
      <c r="R10" s="2"/>
      <c r="S10" s="2"/>
    </row>
    <row r="11" spans="1:27" ht="11.25" customHeight="1" x14ac:dyDescent="0.2">
      <c r="A11" s="41"/>
      <c r="B11" s="44" t="s">
        <v>43</v>
      </c>
      <c r="C11" s="44"/>
      <c r="D11" s="14" t="s">
        <v>42</v>
      </c>
      <c r="E11" s="14"/>
      <c r="F11" s="14" t="s">
        <v>41</v>
      </c>
      <c r="G11" s="14"/>
      <c r="H11" s="14" t="s">
        <v>40</v>
      </c>
      <c r="I11" s="14"/>
      <c r="J11" s="14"/>
      <c r="K11" s="14" t="s">
        <v>39</v>
      </c>
      <c r="L11" s="14" t="s">
        <v>38</v>
      </c>
      <c r="M11" s="13"/>
      <c r="N11" s="2"/>
      <c r="O11" s="2"/>
      <c r="P11" s="2"/>
      <c r="Q11" s="2"/>
      <c r="R11" s="2"/>
      <c r="S11" s="2"/>
    </row>
    <row r="12" spans="1:27" ht="11.25" customHeight="1" x14ac:dyDescent="0.2">
      <c r="A12" s="12" t="s">
        <v>37</v>
      </c>
      <c r="B12" s="11"/>
      <c r="C12" s="10" t="s">
        <v>36</v>
      </c>
      <c r="D12" s="9">
        <v>34</v>
      </c>
      <c r="E12" s="9"/>
      <c r="F12" s="9">
        <v>50</v>
      </c>
      <c r="G12" s="9"/>
      <c r="H12" s="9">
        <v>35</v>
      </c>
      <c r="I12" s="9"/>
      <c r="J12" s="9"/>
      <c r="K12" s="9">
        <v>93</v>
      </c>
      <c r="L12" s="9">
        <v>45</v>
      </c>
      <c r="M12" s="8"/>
      <c r="N12" s="2">
        <f t="shared" ref="N12:N30" si="0">SUM(D12,F12,H12,J12,L12)</f>
        <v>164</v>
      </c>
      <c r="O12" s="2">
        <f t="shared" ref="O12:O30" si="1">SUM(M12,K12,I12,G12,E12)</f>
        <v>93</v>
      </c>
      <c r="P12" s="2">
        <f t="shared" ref="P12:P30" si="2">SUM(N12:O12)</f>
        <v>257</v>
      </c>
      <c r="Q12" s="2">
        <f t="shared" ref="Q12:Q30" si="3">AVERAGE(D12,F12,H12,J12,L12)</f>
        <v>41</v>
      </c>
      <c r="R12" s="2">
        <f t="shared" ref="R12:R30" si="4">AVERAGE(M12,K12,I12,G12,E12)</f>
        <v>93</v>
      </c>
      <c r="S12" s="2">
        <f t="shared" ref="S12:S30" si="5">AVERAGE(Q12:R12)</f>
        <v>67</v>
      </c>
    </row>
    <row r="13" spans="1:27" ht="11.25" customHeight="1" x14ac:dyDescent="0.2">
      <c r="A13" s="12" t="s">
        <v>35</v>
      </c>
      <c r="B13" s="11"/>
      <c r="C13" s="10" t="s">
        <v>34</v>
      </c>
      <c r="D13" s="9">
        <v>34</v>
      </c>
      <c r="E13" s="9"/>
      <c r="F13" s="9">
        <v>30</v>
      </c>
      <c r="G13" s="9"/>
      <c r="H13" s="9">
        <v>30</v>
      </c>
      <c r="I13" s="9"/>
      <c r="J13" s="9"/>
      <c r="K13" s="9">
        <v>93</v>
      </c>
      <c r="L13" s="9">
        <v>40</v>
      </c>
      <c r="M13" s="8"/>
      <c r="N13" s="2">
        <f t="shared" si="0"/>
        <v>134</v>
      </c>
      <c r="O13" s="2">
        <f t="shared" si="1"/>
        <v>93</v>
      </c>
      <c r="P13" s="2">
        <f t="shared" si="2"/>
        <v>227</v>
      </c>
      <c r="Q13" s="2">
        <f t="shared" si="3"/>
        <v>33.5</v>
      </c>
      <c r="R13" s="2">
        <f t="shared" si="4"/>
        <v>93</v>
      </c>
      <c r="S13" s="2">
        <f t="shared" si="5"/>
        <v>63.25</v>
      </c>
    </row>
    <row r="14" spans="1:27" ht="11.25" customHeight="1" x14ac:dyDescent="0.2">
      <c r="A14" s="12" t="s">
        <v>33</v>
      </c>
      <c r="B14" s="11"/>
      <c r="C14" s="10" t="s">
        <v>32</v>
      </c>
      <c r="D14" s="9">
        <v>34</v>
      </c>
      <c r="E14" s="9"/>
      <c r="F14" s="9">
        <v>30</v>
      </c>
      <c r="G14" s="9"/>
      <c r="H14" s="9">
        <v>30</v>
      </c>
      <c r="I14" s="9"/>
      <c r="J14" s="9"/>
      <c r="K14" s="9">
        <v>96</v>
      </c>
      <c r="L14" s="9">
        <v>40</v>
      </c>
      <c r="M14" s="8"/>
      <c r="N14" s="2">
        <f t="shared" si="0"/>
        <v>134</v>
      </c>
      <c r="O14" s="2">
        <f t="shared" si="1"/>
        <v>96</v>
      </c>
      <c r="P14" s="2">
        <f t="shared" si="2"/>
        <v>230</v>
      </c>
      <c r="Q14" s="2">
        <f t="shared" si="3"/>
        <v>33.5</v>
      </c>
      <c r="R14" s="2">
        <f t="shared" si="4"/>
        <v>96</v>
      </c>
      <c r="S14" s="2">
        <f t="shared" si="5"/>
        <v>64.75</v>
      </c>
    </row>
    <row r="15" spans="1:27" ht="11.25" customHeight="1" x14ac:dyDescent="0.2">
      <c r="A15" s="12" t="s">
        <v>31</v>
      </c>
      <c r="B15" s="11"/>
      <c r="C15" s="10" t="s">
        <v>30</v>
      </c>
      <c r="D15" s="9">
        <v>34</v>
      </c>
      <c r="E15" s="9"/>
      <c r="F15" s="9">
        <v>25</v>
      </c>
      <c r="G15" s="9"/>
      <c r="H15" s="9">
        <v>30</v>
      </c>
      <c r="I15" s="9"/>
      <c r="J15" s="9"/>
      <c r="K15" s="9">
        <v>95</v>
      </c>
      <c r="L15" s="9">
        <v>40</v>
      </c>
      <c r="M15" s="8"/>
      <c r="N15" s="2">
        <f t="shared" si="0"/>
        <v>129</v>
      </c>
      <c r="O15" s="2">
        <f t="shared" si="1"/>
        <v>95</v>
      </c>
      <c r="P15" s="2">
        <f t="shared" si="2"/>
        <v>224</v>
      </c>
      <c r="Q15" s="2">
        <f t="shared" si="3"/>
        <v>32.25</v>
      </c>
      <c r="R15" s="2">
        <f t="shared" si="4"/>
        <v>95</v>
      </c>
      <c r="S15" s="2">
        <f t="shared" si="5"/>
        <v>63.625</v>
      </c>
    </row>
    <row r="16" spans="1:27" ht="11.25" customHeight="1" x14ac:dyDescent="0.2">
      <c r="A16" s="12" t="s">
        <v>29</v>
      </c>
      <c r="B16" s="11"/>
      <c r="C16" s="10" t="s">
        <v>28</v>
      </c>
      <c r="D16" s="9">
        <v>33</v>
      </c>
      <c r="E16" s="9"/>
      <c r="F16" s="9">
        <v>30</v>
      </c>
      <c r="G16" s="9"/>
      <c r="H16" s="9">
        <v>30</v>
      </c>
      <c r="I16" s="9"/>
      <c r="J16" s="9"/>
      <c r="K16" s="9">
        <v>98</v>
      </c>
      <c r="L16" s="9">
        <v>35</v>
      </c>
      <c r="M16" s="8"/>
      <c r="N16" s="2">
        <f t="shared" si="0"/>
        <v>128</v>
      </c>
      <c r="O16" s="2">
        <f t="shared" si="1"/>
        <v>98</v>
      </c>
      <c r="P16" s="2">
        <f t="shared" si="2"/>
        <v>226</v>
      </c>
      <c r="Q16" s="2">
        <f t="shared" si="3"/>
        <v>32</v>
      </c>
      <c r="R16" s="2">
        <f t="shared" si="4"/>
        <v>98</v>
      </c>
      <c r="S16" s="2">
        <f t="shared" si="5"/>
        <v>65</v>
      </c>
    </row>
    <row r="17" spans="1:19" ht="11.25" customHeight="1" x14ac:dyDescent="0.2">
      <c r="A17" s="12" t="s">
        <v>27</v>
      </c>
      <c r="B17" s="11"/>
      <c r="C17" s="10" t="s">
        <v>26</v>
      </c>
      <c r="D17" s="9">
        <v>30</v>
      </c>
      <c r="E17" s="9"/>
      <c r="F17" s="9">
        <v>30</v>
      </c>
      <c r="G17" s="9"/>
      <c r="H17" s="9">
        <v>25</v>
      </c>
      <c r="I17" s="9"/>
      <c r="J17" s="9"/>
      <c r="K17" s="9">
        <v>95</v>
      </c>
      <c r="L17" s="9">
        <v>40</v>
      </c>
      <c r="M17" s="8"/>
      <c r="N17" s="2">
        <f t="shared" si="0"/>
        <v>125</v>
      </c>
      <c r="O17" s="2">
        <f t="shared" si="1"/>
        <v>95</v>
      </c>
      <c r="P17" s="2">
        <f t="shared" si="2"/>
        <v>220</v>
      </c>
      <c r="Q17" s="2">
        <f t="shared" si="3"/>
        <v>31.25</v>
      </c>
      <c r="R17" s="2">
        <f t="shared" si="4"/>
        <v>95</v>
      </c>
      <c r="S17" s="2">
        <f t="shared" si="5"/>
        <v>63.125</v>
      </c>
    </row>
    <row r="18" spans="1:19" ht="11.25" customHeight="1" x14ac:dyDescent="0.2">
      <c r="A18" s="12" t="s">
        <v>25</v>
      </c>
      <c r="B18" s="11"/>
      <c r="C18" s="10" t="s">
        <v>24</v>
      </c>
      <c r="D18" s="9">
        <v>34</v>
      </c>
      <c r="E18" s="9"/>
      <c r="F18" s="9">
        <v>25</v>
      </c>
      <c r="G18" s="9"/>
      <c r="H18" s="9">
        <v>30</v>
      </c>
      <c r="I18" s="9"/>
      <c r="J18" s="9"/>
      <c r="K18" s="9">
        <v>98</v>
      </c>
      <c r="L18" s="9">
        <v>35</v>
      </c>
      <c r="M18" s="8"/>
      <c r="N18" s="2">
        <f t="shared" si="0"/>
        <v>124</v>
      </c>
      <c r="O18" s="2">
        <f t="shared" si="1"/>
        <v>98</v>
      </c>
      <c r="P18" s="2">
        <f t="shared" si="2"/>
        <v>222</v>
      </c>
      <c r="Q18" s="2">
        <f t="shared" si="3"/>
        <v>31</v>
      </c>
      <c r="R18" s="2">
        <f t="shared" si="4"/>
        <v>98</v>
      </c>
      <c r="S18" s="2">
        <f t="shared" si="5"/>
        <v>64.5</v>
      </c>
    </row>
    <row r="19" spans="1:19" ht="11.25" customHeight="1" x14ac:dyDescent="0.2">
      <c r="A19" s="12" t="s">
        <v>23</v>
      </c>
      <c r="B19" s="11"/>
      <c r="C19" s="10" t="s">
        <v>22</v>
      </c>
      <c r="D19" s="9">
        <v>32</v>
      </c>
      <c r="E19" s="9"/>
      <c r="F19" s="9">
        <v>25</v>
      </c>
      <c r="G19" s="9"/>
      <c r="H19" s="9">
        <v>25</v>
      </c>
      <c r="I19" s="9"/>
      <c r="J19" s="9"/>
      <c r="K19" s="9">
        <v>95</v>
      </c>
      <c r="L19" s="9">
        <v>35</v>
      </c>
      <c r="M19" s="8"/>
      <c r="N19" s="2">
        <f t="shared" si="0"/>
        <v>117</v>
      </c>
      <c r="O19" s="2">
        <f t="shared" si="1"/>
        <v>95</v>
      </c>
      <c r="P19" s="2">
        <f t="shared" si="2"/>
        <v>212</v>
      </c>
      <c r="Q19" s="2">
        <f t="shared" si="3"/>
        <v>29.25</v>
      </c>
      <c r="R19" s="2">
        <f t="shared" si="4"/>
        <v>95</v>
      </c>
      <c r="S19" s="2">
        <f t="shared" si="5"/>
        <v>62.125</v>
      </c>
    </row>
    <row r="20" spans="1:19" ht="11.25" customHeight="1" x14ac:dyDescent="0.2">
      <c r="A20" s="12" t="s">
        <v>21</v>
      </c>
      <c r="B20" s="11"/>
      <c r="C20" s="10" t="s">
        <v>20</v>
      </c>
      <c r="D20" s="9">
        <v>31</v>
      </c>
      <c r="E20" s="9"/>
      <c r="F20" s="9">
        <v>25</v>
      </c>
      <c r="G20" s="9"/>
      <c r="H20" s="9">
        <v>25</v>
      </c>
      <c r="I20" s="9"/>
      <c r="J20" s="9"/>
      <c r="K20" s="9">
        <v>93</v>
      </c>
      <c r="L20" s="9">
        <v>35</v>
      </c>
      <c r="M20" s="8"/>
      <c r="N20" s="2">
        <f t="shared" si="0"/>
        <v>116</v>
      </c>
      <c r="O20" s="2">
        <f t="shared" si="1"/>
        <v>93</v>
      </c>
      <c r="P20" s="2">
        <f t="shared" si="2"/>
        <v>209</v>
      </c>
      <c r="Q20" s="2">
        <f t="shared" si="3"/>
        <v>29</v>
      </c>
      <c r="R20" s="2">
        <f t="shared" si="4"/>
        <v>93</v>
      </c>
      <c r="S20" s="2">
        <f t="shared" si="5"/>
        <v>61</v>
      </c>
    </row>
    <row r="21" spans="1:19" ht="11.25" customHeight="1" x14ac:dyDescent="0.2">
      <c r="A21" s="12" t="s">
        <v>19</v>
      </c>
      <c r="B21" s="11"/>
      <c r="C21" s="10" t="s">
        <v>18</v>
      </c>
      <c r="D21" s="9">
        <v>31</v>
      </c>
      <c r="E21" s="9"/>
      <c r="F21" s="9">
        <v>25</v>
      </c>
      <c r="G21" s="9"/>
      <c r="H21" s="9">
        <v>25</v>
      </c>
      <c r="I21" s="9"/>
      <c r="J21" s="9"/>
      <c r="K21" s="9">
        <v>95</v>
      </c>
      <c r="L21" s="9">
        <v>35</v>
      </c>
      <c r="M21" s="8"/>
      <c r="N21" s="2">
        <f t="shared" si="0"/>
        <v>116</v>
      </c>
      <c r="O21" s="2">
        <f t="shared" si="1"/>
        <v>95</v>
      </c>
      <c r="P21" s="2">
        <f t="shared" si="2"/>
        <v>211</v>
      </c>
      <c r="Q21" s="2">
        <f t="shared" si="3"/>
        <v>29</v>
      </c>
      <c r="R21" s="2">
        <f t="shared" si="4"/>
        <v>95</v>
      </c>
      <c r="S21" s="2">
        <f t="shared" si="5"/>
        <v>62</v>
      </c>
    </row>
    <row r="22" spans="1:19" ht="11.25" customHeight="1" x14ac:dyDescent="0.2">
      <c r="A22" s="12" t="s">
        <v>17</v>
      </c>
      <c r="B22" s="11"/>
      <c r="C22" s="10" t="s">
        <v>16</v>
      </c>
      <c r="D22" s="9">
        <v>29</v>
      </c>
      <c r="E22" s="9"/>
      <c r="F22" s="9">
        <v>25</v>
      </c>
      <c r="G22" s="9"/>
      <c r="H22" s="9">
        <v>25</v>
      </c>
      <c r="I22" s="9"/>
      <c r="J22" s="9"/>
      <c r="K22" s="9">
        <v>95</v>
      </c>
      <c r="L22" s="9">
        <v>35</v>
      </c>
      <c r="M22" s="8"/>
      <c r="N22" s="2">
        <f t="shared" si="0"/>
        <v>114</v>
      </c>
      <c r="O22" s="2">
        <f t="shared" si="1"/>
        <v>95</v>
      </c>
      <c r="P22" s="2">
        <f t="shared" si="2"/>
        <v>209</v>
      </c>
      <c r="Q22" s="2">
        <f t="shared" si="3"/>
        <v>28.5</v>
      </c>
      <c r="R22" s="2">
        <f t="shared" si="4"/>
        <v>95</v>
      </c>
      <c r="S22" s="2">
        <f t="shared" si="5"/>
        <v>61.75</v>
      </c>
    </row>
    <row r="23" spans="1:19" ht="11.25" customHeight="1" x14ac:dyDescent="0.2">
      <c r="A23" s="12" t="s">
        <v>15</v>
      </c>
      <c r="B23" s="11"/>
      <c r="C23" s="10" t="s">
        <v>14</v>
      </c>
      <c r="D23" s="9">
        <v>34</v>
      </c>
      <c r="E23" s="9"/>
      <c r="F23" s="9">
        <v>25</v>
      </c>
      <c r="G23" s="9"/>
      <c r="H23" s="9">
        <v>25</v>
      </c>
      <c r="I23" s="9"/>
      <c r="J23" s="9"/>
      <c r="K23" s="9">
        <v>95</v>
      </c>
      <c r="L23" s="9">
        <v>30</v>
      </c>
      <c r="M23" s="8"/>
      <c r="N23" s="2">
        <f t="shared" si="0"/>
        <v>114</v>
      </c>
      <c r="O23" s="2">
        <f t="shared" si="1"/>
        <v>95</v>
      </c>
      <c r="P23" s="2">
        <f t="shared" si="2"/>
        <v>209</v>
      </c>
      <c r="Q23" s="2">
        <f t="shared" si="3"/>
        <v>28.5</v>
      </c>
      <c r="R23" s="2">
        <f t="shared" si="4"/>
        <v>95</v>
      </c>
      <c r="S23" s="2">
        <f t="shared" si="5"/>
        <v>61.75</v>
      </c>
    </row>
    <row r="24" spans="1:19" ht="11.25" customHeight="1" x14ac:dyDescent="0.2">
      <c r="A24" s="12" t="s">
        <v>13</v>
      </c>
      <c r="B24" s="11"/>
      <c r="C24" s="10" t="s">
        <v>12</v>
      </c>
      <c r="D24" s="9">
        <v>28</v>
      </c>
      <c r="E24" s="9"/>
      <c r="F24" s="9">
        <v>25</v>
      </c>
      <c r="G24" s="9"/>
      <c r="H24" s="9">
        <v>25</v>
      </c>
      <c r="I24" s="9"/>
      <c r="J24" s="9"/>
      <c r="K24" s="9">
        <v>92</v>
      </c>
      <c r="L24" s="9">
        <v>35</v>
      </c>
      <c r="M24" s="8"/>
      <c r="N24" s="2">
        <f t="shared" si="0"/>
        <v>113</v>
      </c>
      <c r="O24" s="2">
        <f t="shared" si="1"/>
        <v>92</v>
      </c>
      <c r="P24" s="2">
        <f t="shared" si="2"/>
        <v>205</v>
      </c>
      <c r="Q24" s="2">
        <f t="shared" si="3"/>
        <v>28.25</v>
      </c>
      <c r="R24" s="2">
        <f t="shared" si="4"/>
        <v>92</v>
      </c>
      <c r="S24" s="2">
        <f t="shared" si="5"/>
        <v>60.125</v>
      </c>
    </row>
    <row r="25" spans="1:19" ht="11.25" customHeight="1" x14ac:dyDescent="0.2">
      <c r="A25" s="12" t="s">
        <v>11</v>
      </c>
      <c r="B25" s="11"/>
      <c r="C25" s="10" t="s">
        <v>10</v>
      </c>
      <c r="D25" s="9">
        <v>32</v>
      </c>
      <c r="E25" s="9"/>
      <c r="F25" s="9">
        <v>25</v>
      </c>
      <c r="G25" s="9"/>
      <c r="H25" s="9">
        <v>25</v>
      </c>
      <c r="I25" s="9"/>
      <c r="J25" s="9"/>
      <c r="K25" s="9">
        <v>96</v>
      </c>
      <c r="L25" s="9">
        <v>30</v>
      </c>
      <c r="M25" s="8"/>
      <c r="N25" s="2">
        <f t="shared" si="0"/>
        <v>112</v>
      </c>
      <c r="O25" s="2">
        <f t="shared" si="1"/>
        <v>96</v>
      </c>
      <c r="P25" s="2">
        <f t="shared" si="2"/>
        <v>208</v>
      </c>
      <c r="Q25" s="2">
        <f t="shared" si="3"/>
        <v>28</v>
      </c>
      <c r="R25" s="2">
        <f t="shared" si="4"/>
        <v>96</v>
      </c>
      <c r="S25" s="2">
        <f t="shared" si="5"/>
        <v>62</v>
      </c>
    </row>
    <row r="26" spans="1:19" ht="11.25" customHeight="1" x14ac:dyDescent="0.2">
      <c r="A26" s="12" t="s">
        <v>9</v>
      </c>
      <c r="B26" s="11"/>
      <c r="C26" s="10" t="s">
        <v>8</v>
      </c>
      <c r="D26" s="9">
        <v>35</v>
      </c>
      <c r="E26" s="9"/>
      <c r="F26" s="9">
        <v>20</v>
      </c>
      <c r="G26" s="9"/>
      <c r="H26" s="9">
        <v>20</v>
      </c>
      <c r="I26" s="9"/>
      <c r="J26" s="9"/>
      <c r="K26" s="9">
        <v>93</v>
      </c>
      <c r="L26" s="9">
        <v>30</v>
      </c>
      <c r="M26" s="8"/>
      <c r="N26" s="2">
        <f t="shared" si="0"/>
        <v>105</v>
      </c>
      <c r="O26" s="2">
        <f t="shared" si="1"/>
        <v>93</v>
      </c>
      <c r="P26" s="2">
        <f t="shared" si="2"/>
        <v>198</v>
      </c>
      <c r="Q26" s="2">
        <f t="shared" si="3"/>
        <v>26.25</v>
      </c>
      <c r="R26" s="2">
        <f t="shared" si="4"/>
        <v>93</v>
      </c>
      <c r="S26" s="2">
        <f t="shared" si="5"/>
        <v>59.625</v>
      </c>
    </row>
    <row r="27" spans="1:19" ht="11.25" customHeight="1" x14ac:dyDescent="0.2">
      <c r="A27" s="12" t="s">
        <v>7</v>
      </c>
      <c r="B27" s="11"/>
      <c r="C27" s="10" t="s">
        <v>6</v>
      </c>
      <c r="D27" s="9">
        <v>24</v>
      </c>
      <c r="E27" s="9"/>
      <c r="F27" s="9">
        <v>30</v>
      </c>
      <c r="G27" s="9"/>
      <c r="H27" s="9">
        <v>20</v>
      </c>
      <c r="I27" s="9"/>
      <c r="J27" s="9"/>
      <c r="K27" s="9">
        <v>80</v>
      </c>
      <c r="L27" s="9">
        <v>30</v>
      </c>
      <c r="M27" s="8"/>
      <c r="N27" s="2">
        <f t="shared" si="0"/>
        <v>104</v>
      </c>
      <c r="O27" s="2">
        <f t="shared" si="1"/>
        <v>80</v>
      </c>
      <c r="P27" s="2">
        <f t="shared" si="2"/>
        <v>184</v>
      </c>
      <c r="Q27" s="2">
        <f t="shared" si="3"/>
        <v>26</v>
      </c>
      <c r="R27" s="2">
        <f t="shared" si="4"/>
        <v>80</v>
      </c>
      <c r="S27" s="2">
        <f t="shared" si="5"/>
        <v>53</v>
      </c>
    </row>
    <row r="28" spans="1:19" ht="11.25" customHeight="1" x14ac:dyDescent="0.2">
      <c r="A28" s="12" t="s">
        <v>5</v>
      </c>
      <c r="B28" s="11"/>
      <c r="C28" s="10" t="s">
        <v>4</v>
      </c>
      <c r="D28" s="9">
        <v>15</v>
      </c>
      <c r="E28" s="9"/>
      <c r="F28" s="9">
        <v>25</v>
      </c>
      <c r="G28" s="9"/>
      <c r="H28" s="9">
        <v>25</v>
      </c>
      <c r="I28" s="9"/>
      <c r="J28" s="9"/>
      <c r="K28" s="9">
        <v>95</v>
      </c>
      <c r="L28" s="9">
        <v>37</v>
      </c>
      <c r="M28" s="8"/>
      <c r="N28" s="2">
        <f t="shared" si="0"/>
        <v>102</v>
      </c>
      <c r="O28" s="2">
        <f t="shared" si="1"/>
        <v>95</v>
      </c>
      <c r="P28" s="2">
        <f t="shared" si="2"/>
        <v>197</v>
      </c>
      <c r="Q28" s="2">
        <f t="shared" si="3"/>
        <v>25.5</v>
      </c>
      <c r="R28" s="2">
        <f t="shared" si="4"/>
        <v>95</v>
      </c>
      <c r="S28" s="2">
        <f t="shared" si="5"/>
        <v>60.25</v>
      </c>
    </row>
    <row r="29" spans="1:19" ht="11.25" customHeight="1" x14ac:dyDescent="0.2">
      <c r="A29" s="12" t="s">
        <v>3</v>
      </c>
      <c r="B29" s="11"/>
      <c r="C29" s="10" t="s">
        <v>2</v>
      </c>
      <c r="D29" s="9">
        <v>12</v>
      </c>
      <c r="E29" s="9"/>
      <c r="F29" s="9">
        <v>20</v>
      </c>
      <c r="G29" s="9"/>
      <c r="H29" s="9">
        <v>25</v>
      </c>
      <c r="I29" s="9"/>
      <c r="J29" s="9"/>
      <c r="K29" s="9">
        <v>80</v>
      </c>
      <c r="L29" s="9">
        <v>35</v>
      </c>
      <c r="M29" s="8"/>
      <c r="N29" s="2">
        <f t="shared" si="0"/>
        <v>92</v>
      </c>
      <c r="O29" s="2">
        <f t="shared" si="1"/>
        <v>80</v>
      </c>
      <c r="P29" s="2">
        <f t="shared" si="2"/>
        <v>172</v>
      </c>
      <c r="Q29" s="2">
        <f t="shared" si="3"/>
        <v>23</v>
      </c>
      <c r="R29" s="2">
        <f t="shared" si="4"/>
        <v>80</v>
      </c>
      <c r="S29" s="2">
        <f t="shared" si="5"/>
        <v>51.5</v>
      </c>
    </row>
    <row r="30" spans="1:19" ht="11.25" customHeight="1" thickBot="1" x14ac:dyDescent="0.25">
      <c r="A30" s="7" t="s">
        <v>1</v>
      </c>
      <c r="B30" s="6"/>
      <c r="C30" s="5" t="s">
        <v>0</v>
      </c>
      <c r="D30" s="4">
        <v>15</v>
      </c>
      <c r="E30" s="4"/>
      <c r="F30" s="4">
        <v>20</v>
      </c>
      <c r="G30" s="4"/>
      <c r="H30" s="4">
        <v>25</v>
      </c>
      <c r="I30" s="4"/>
      <c r="J30" s="4"/>
      <c r="K30" s="4">
        <v>80</v>
      </c>
      <c r="L30" s="4">
        <v>30</v>
      </c>
      <c r="M30" s="3"/>
      <c r="N30" s="2">
        <f t="shared" si="0"/>
        <v>90</v>
      </c>
      <c r="O30" s="2">
        <f t="shared" si="1"/>
        <v>80</v>
      </c>
      <c r="P30" s="2">
        <f t="shared" si="2"/>
        <v>170</v>
      </c>
      <c r="Q30" s="2">
        <f t="shared" si="3"/>
        <v>22.5</v>
      </c>
      <c r="R30" s="2">
        <f t="shared" si="4"/>
        <v>80</v>
      </c>
      <c r="S30" s="2">
        <f t="shared" si="5"/>
        <v>51.25</v>
      </c>
    </row>
  </sheetData>
  <mergeCells count="23">
    <mergeCell ref="B3:N3"/>
    <mergeCell ref="B4:C4"/>
    <mergeCell ref="D4:G4"/>
    <mergeCell ref="B5:C5"/>
    <mergeCell ref="A7:A11"/>
    <mergeCell ref="B7:B8"/>
    <mergeCell ref="C7:C8"/>
    <mergeCell ref="D7:E7"/>
    <mergeCell ref="F7:G7"/>
    <mergeCell ref="B10:C10"/>
    <mergeCell ref="B11:C11"/>
    <mergeCell ref="D8:E8"/>
    <mergeCell ref="F8:G8"/>
    <mergeCell ref="H8:I8"/>
    <mergeCell ref="J8:K8"/>
    <mergeCell ref="N7:O7"/>
    <mergeCell ref="H4:AA4"/>
    <mergeCell ref="H5:AA5"/>
    <mergeCell ref="L8:M8"/>
    <mergeCell ref="Q7:R7"/>
    <mergeCell ref="H7:I7"/>
    <mergeCell ref="J7:K7"/>
    <mergeCell ref="L7:M7"/>
  </mergeCells>
  <pageMargins left="0.39370078740157477" right="0.39370078740157477" top="0.39370078740157477" bottom="0.39370078740157477" header="0" footer="0"/>
  <pageSetup paperSize="9" fitToHeight="0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844A0-20E8-4DD1-86B4-7D13B9EA4775}">
  <sheetPr>
    <outlinePr summaryBelow="0" summaryRight="0"/>
    <pageSetUpPr autoPageBreaks="0" fitToPage="1"/>
  </sheetPr>
  <dimension ref="A1:AE31"/>
  <sheetViews>
    <sheetView topLeftCell="A8" workbookViewId="0">
      <selection activeCell="B12" sqref="B12:B31"/>
    </sheetView>
  </sheetViews>
  <sheetFormatPr defaultColWidth="9.109375" defaultRowHeight="10.199999999999999" x14ac:dyDescent="0.2"/>
  <cols>
    <col min="1" max="1" width="5" style="1" customWidth="1"/>
    <col min="2" max="2" width="17" style="1" customWidth="1"/>
    <col min="3" max="3" width="10" style="1" customWidth="1"/>
    <col min="4" max="25" width="4" style="1" customWidth="1"/>
    <col min="26" max="26" width="7.6640625" style="1" customWidth="1"/>
    <col min="27" max="27" width="11.33203125" style="1" customWidth="1"/>
    <col min="28" max="29" width="9" style="1" customWidth="1"/>
    <col min="30" max="256" width="9.109375" style="1" customWidth="1"/>
    <col min="257" max="16384" width="9.109375" style="1"/>
  </cols>
  <sheetData>
    <row r="1" spans="1:31" ht="11.25" customHeight="1" x14ac:dyDescent="0.2">
      <c r="B1" s="25" t="s">
        <v>70</v>
      </c>
    </row>
    <row r="2" spans="1:31" ht="11.25" customHeight="1" x14ac:dyDescent="0.2"/>
    <row r="3" spans="1:31" ht="11.25" customHeight="1" x14ac:dyDescent="0.2">
      <c r="B3" s="48" t="s">
        <v>958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31" ht="11.25" customHeight="1" x14ac:dyDescent="0.2">
      <c r="B4" s="48" t="s">
        <v>513</v>
      </c>
      <c r="C4" s="48"/>
      <c r="D4" s="48" t="s">
        <v>446</v>
      </c>
      <c r="E4" s="48"/>
      <c r="F4" s="48"/>
      <c r="G4" s="48"/>
      <c r="H4" s="48" t="s">
        <v>67</v>
      </c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1:31" ht="11.25" customHeight="1" x14ac:dyDescent="0.2">
      <c r="B5" s="48" t="s">
        <v>66</v>
      </c>
      <c r="C5" s="48"/>
      <c r="H5" s="48" t="s">
        <v>65</v>
      </c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1:31" ht="11.25" customHeight="1" thickBot="1" x14ac:dyDescent="0.25"/>
    <row r="7" spans="1:31" ht="99.9" customHeight="1" thickBot="1" x14ac:dyDescent="0.25">
      <c r="A7" s="39" t="s">
        <v>64</v>
      </c>
      <c r="B7" s="42" t="s">
        <v>63</v>
      </c>
      <c r="C7" s="42" t="s">
        <v>62</v>
      </c>
      <c r="D7" s="36" t="s">
        <v>512</v>
      </c>
      <c r="E7" s="36"/>
      <c r="F7" s="36" t="s">
        <v>445</v>
      </c>
      <c r="G7" s="36"/>
      <c r="H7" s="36" t="s">
        <v>444</v>
      </c>
      <c r="I7" s="36"/>
      <c r="J7" s="36" t="s">
        <v>443</v>
      </c>
      <c r="K7" s="36"/>
      <c r="L7" s="36" t="s">
        <v>511</v>
      </c>
      <c r="M7" s="36"/>
      <c r="N7" s="36" t="s">
        <v>510</v>
      </c>
      <c r="O7" s="36"/>
      <c r="P7" s="36" t="s">
        <v>509</v>
      </c>
      <c r="Q7" s="36"/>
      <c r="R7" s="36" t="s">
        <v>119</v>
      </c>
      <c r="S7" s="36"/>
      <c r="T7" s="36" t="s">
        <v>439</v>
      </c>
      <c r="U7" s="36"/>
      <c r="V7" s="36" t="s">
        <v>438</v>
      </c>
      <c r="W7" s="36"/>
      <c r="X7" s="49" t="s">
        <v>436</v>
      </c>
      <c r="Y7" s="51"/>
      <c r="Z7" s="45" t="s">
        <v>56</v>
      </c>
      <c r="AA7" s="46"/>
      <c r="AB7" s="24" t="s">
        <v>54</v>
      </c>
      <c r="AC7" s="47" t="s">
        <v>55</v>
      </c>
      <c r="AD7" s="46"/>
      <c r="AE7" s="23" t="s">
        <v>54</v>
      </c>
    </row>
    <row r="8" spans="1:31" ht="75" customHeight="1" x14ac:dyDescent="0.2">
      <c r="A8" s="40"/>
      <c r="B8" s="43"/>
      <c r="C8" s="43"/>
      <c r="D8" s="37" t="s">
        <v>506</v>
      </c>
      <c r="E8" s="37"/>
      <c r="F8" s="37" t="s">
        <v>508</v>
      </c>
      <c r="G8" s="37"/>
      <c r="H8" s="37" t="s">
        <v>507</v>
      </c>
      <c r="I8" s="37"/>
      <c r="J8" s="37" t="s">
        <v>433</v>
      </c>
      <c r="K8" s="37"/>
      <c r="L8" s="37" t="s">
        <v>506</v>
      </c>
      <c r="M8" s="37"/>
      <c r="N8" s="37" t="s">
        <v>505</v>
      </c>
      <c r="O8" s="37"/>
      <c r="P8" s="37" t="s">
        <v>504</v>
      </c>
      <c r="Q8" s="37"/>
      <c r="R8" s="37" t="s">
        <v>483</v>
      </c>
      <c r="S8" s="37"/>
      <c r="T8" s="37" t="s">
        <v>481</v>
      </c>
      <c r="U8" s="37"/>
      <c r="V8" s="37" t="s">
        <v>482</v>
      </c>
      <c r="W8" s="37"/>
      <c r="X8" s="38" t="s">
        <v>385</v>
      </c>
      <c r="Y8" s="50"/>
      <c r="Z8" s="2"/>
      <c r="AA8" s="2"/>
      <c r="AB8" s="2"/>
      <c r="AC8" s="2"/>
      <c r="AD8" s="2"/>
      <c r="AE8" s="2"/>
    </row>
    <row r="9" spans="1:31" ht="11.25" customHeight="1" x14ac:dyDescent="0.2">
      <c r="A9" s="40"/>
      <c r="B9" s="22"/>
      <c r="C9" s="21"/>
      <c r="D9" s="18" t="s">
        <v>48</v>
      </c>
      <c r="E9" s="18" t="s">
        <v>47</v>
      </c>
      <c r="F9" s="18" t="s">
        <v>48</v>
      </c>
      <c r="G9" s="18" t="s">
        <v>47</v>
      </c>
      <c r="H9" s="18" t="s">
        <v>48</v>
      </c>
      <c r="I9" s="18" t="s">
        <v>47</v>
      </c>
      <c r="J9" s="18" t="s">
        <v>48</v>
      </c>
      <c r="K9" s="18" t="s">
        <v>47</v>
      </c>
      <c r="L9" s="18" t="s">
        <v>48</v>
      </c>
      <c r="M9" s="18" t="s">
        <v>47</v>
      </c>
      <c r="N9" s="18" t="s">
        <v>48</v>
      </c>
      <c r="O9" s="18" t="s">
        <v>47</v>
      </c>
      <c r="P9" s="18" t="s">
        <v>48</v>
      </c>
      <c r="Q9" s="18" t="s">
        <v>47</v>
      </c>
      <c r="R9" s="18" t="s">
        <v>48</v>
      </c>
      <c r="S9" s="18" t="s">
        <v>47</v>
      </c>
      <c r="T9" s="18" t="s">
        <v>48</v>
      </c>
      <c r="U9" s="18" t="s">
        <v>47</v>
      </c>
      <c r="V9" s="18" t="s">
        <v>48</v>
      </c>
      <c r="W9" s="18" t="s">
        <v>47</v>
      </c>
      <c r="X9" s="18" t="s">
        <v>48</v>
      </c>
      <c r="Y9" s="19" t="s">
        <v>47</v>
      </c>
      <c r="Z9" s="18" t="s">
        <v>48</v>
      </c>
      <c r="AA9" s="19" t="s">
        <v>47</v>
      </c>
      <c r="AB9" s="19"/>
      <c r="AC9" s="18" t="s">
        <v>48</v>
      </c>
      <c r="AD9" s="17" t="s">
        <v>47</v>
      </c>
      <c r="AE9" s="2"/>
    </row>
    <row r="10" spans="1:31" ht="11.25" customHeight="1" x14ac:dyDescent="0.2">
      <c r="A10" s="40"/>
      <c r="B10" s="44" t="s">
        <v>46</v>
      </c>
      <c r="C10" s="44"/>
      <c r="D10" s="16" t="s">
        <v>321</v>
      </c>
      <c r="E10" s="16"/>
      <c r="F10" s="16" t="s">
        <v>71</v>
      </c>
      <c r="G10" s="16"/>
      <c r="H10" s="16" t="s">
        <v>366</v>
      </c>
      <c r="I10" s="16"/>
      <c r="J10" s="16" t="s">
        <v>44</v>
      </c>
      <c r="K10" s="16"/>
      <c r="L10" s="16" t="s">
        <v>44</v>
      </c>
      <c r="M10" s="16"/>
      <c r="N10" s="16" t="s">
        <v>44</v>
      </c>
      <c r="O10" s="16"/>
      <c r="P10" s="16" t="s">
        <v>44</v>
      </c>
      <c r="Q10" s="16"/>
      <c r="R10" s="16" t="s">
        <v>71</v>
      </c>
      <c r="S10" s="16" t="s">
        <v>321</v>
      </c>
      <c r="T10" s="16" t="s">
        <v>44</v>
      </c>
      <c r="U10" s="16"/>
      <c r="V10" s="16" t="s">
        <v>72</v>
      </c>
      <c r="W10" s="16"/>
      <c r="X10" s="16" t="s">
        <v>75</v>
      </c>
      <c r="Y10" s="30"/>
      <c r="Z10" s="2"/>
      <c r="AA10" s="2"/>
      <c r="AB10" s="2"/>
      <c r="AC10" s="2"/>
      <c r="AD10" s="2"/>
      <c r="AE10" s="2"/>
    </row>
    <row r="11" spans="1:31" ht="11.25" customHeight="1" x14ac:dyDescent="0.2">
      <c r="A11" s="41"/>
      <c r="B11" s="44" t="s">
        <v>43</v>
      </c>
      <c r="C11" s="44"/>
      <c r="D11" s="14" t="s">
        <v>189</v>
      </c>
      <c r="E11" s="14"/>
      <c r="F11" s="14" t="s">
        <v>72</v>
      </c>
      <c r="G11" s="14"/>
      <c r="H11" s="14" t="s">
        <v>41</v>
      </c>
      <c r="I11" s="14"/>
      <c r="J11" s="14" t="s">
        <v>103</v>
      </c>
      <c r="K11" s="14"/>
      <c r="L11" s="14" t="s">
        <v>75</v>
      </c>
      <c r="M11" s="14"/>
      <c r="N11" s="14" t="s">
        <v>41</v>
      </c>
      <c r="O11" s="14"/>
      <c r="P11" s="14" t="s">
        <v>80</v>
      </c>
      <c r="Q11" s="14"/>
      <c r="R11" s="14" t="s">
        <v>17</v>
      </c>
      <c r="S11" s="14"/>
      <c r="T11" s="14" t="s">
        <v>83</v>
      </c>
      <c r="U11" s="14"/>
      <c r="V11" s="14" t="s">
        <v>9</v>
      </c>
      <c r="W11" s="14"/>
      <c r="X11" s="14" t="s">
        <v>7</v>
      </c>
      <c r="Y11" s="31"/>
      <c r="Z11" s="2"/>
      <c r="AA11" s="2"/>
      <c r="AB11" s="2"/>
      <c r="AC11" s="2"/>
      <c r="AD11" s="2"/>
      <c r="AE11" s="2"/>
    </row>
    <row r="12" spans="1:31" ht="11.25" customHeight="1" x14ac:dyDescent="0.2">
      <c r="A12" s="12" t="s">
        <v>37</v>
      </c>
      <c r="B12" s="11"/>
      <c r="C12" s="10" t="s">
        <v>503</v>
      </c>
      <c r="D12" s="28">
        <v>60</v>
      </c>
      <c r="E12" s="9"/>
      <c r="F12" s="28">
        <v>38</v>
      </c>
      <c r="G12" s="9"/>
      <c r="H12" s="28">
        <v>41</v>
      </c>
      <c r="I12" s="9"/>
      <c r="J12" s="28">
        <v>50</v>
      </c>
      <c r="K12" s="9"/>
      <c r="L12" s="28">
        <v>50</v>
      </c>
      <c r="M12" s="9"/>
      <c r="N12" s="28">
        <v>39</v>
      </c>
      <c r="O12" s="9"/>
      <c r="P12" s="28">
        <v>50</v>
      </c>
      <c r="Q12" s="9"/>
      <c r="R12" s="28">
        <v>16</v>
      </c>
      <c r="S12" s="9"/>
      <c r="T12" s="28">
        <v>50</v>
      </c>
      <c r="U12" s="9"/>
      <c r="V12" s="28">
        <v>24</v>
      </c>
      <c r="W12" s="9"/>
      <c r="X12" s="28">
        <v>32</v>
      </c>
      <c r="Y12" s="26"/>
      <c r="Z12" s="2">
        <f t="shared" ref="Z12:Z31" si="0">SUM(D12:Y12)</f>
        <v>450</v>
      </c>
      <c r="AA12" s="2"/>
      <c r="AB12" s="2">
        <f t="shared" ref="AB12:AB31" si="1">SUM(Z12:AA12)</f>
        <v>450</v>
      </c>
      <c r="AC12" s="2">
        <f t="shared" ref="AC12:AC31" si="2">AVERAGE(X12,V12,T12,R12,P12,N12,L12,J12,H12,F12,D12)</f>
        <v>40.909090909090907</v>
      </c>
      <c r="AD12" s="2"/>
      <c r="AE12" s="2">
        <f t="shared" ref="AE12:AE31" si="3">AVERAGE(AC12:AD12)</f>
        <v>40.909090909090907</v>
      </c>
    </row>
    <row r="13" spans="1:31" ht="11.25" customHeight="1" x14ac:dyDescent="0.2">
      <c r="A13" s="12" t="s">
        <v>35</v>
      </c>
      <c r="B13" s="11"/>
      <c r="C13" s="10" t="s">
        <v>492</v>
      </c>
      <c r="D13" s="28">
        <v>60</v>
      </c>
      <c r="E13" s="9"/>
      <c r="F13" s="28">
        <v>37</v>
      </c>
      <c r="G13" s="9"/>
      <c r="H13" s="28">
        <v>45</v>
      </c>
      <c r="I13" s="9"/>
      <c r="J13" s="28">
        <v>50</v>
      </c>
      <c r="K13" s="9"/>
      <c r="L13" s="28">
        <v>50</v>
      </c>
      <c r="M13" s="9"/>
      <c r="N13" s="28">
        <v>39</v>
      </c>
      <c r="O13" s="9"/>
      <c r="P13" s="28">
        <v>50</v>
      </c>
      <c r="Q13" s="9"/>
      <c r="R13" s="28">
        <v>12</v>
      </c>
      <c r="S13" s="9"/>
      <c r="T13" s="28">
        <v>40</v>
      </c>
      <c r="U13" s="9"/>
      <c r="V13" s="28">
        <v>23</v>
      </c>
      <c r="W13" s="9"/>
      <c r="X13" s="28">
        <v>28</v>
      </c>
      <c r="Y13" s="26"/>
      <c r="Z13" s="2">
        <f t="shared" si="0"/>
        <v>434</v>
      </c>
      <c r="AA13" s="2"/>
      <c r="AB13" s="2">
        <f t="shared" si="1"/>
        <v>434</v>
      </c>
      <c r="AC13" s="2">
        <f t="shared" si="2"/>
        <v>39.454545454545453</v>
      </c>
      <c r="AD13" s="2"/>
      <c r="AE13" s="2">
        <f t="shared" si="3"/>
        <v>39.454545454545453</v>
      </c>
    </row>
    <row r="14" spans="1:31" ht="11.25" customHeight="1" x14ac:dyDescent="0.2">
      <c r="A14" s="12" t="s">
        <v>33</v>
      </c>
      <c r="B14" s="11"/>
      <c r="C14" s="10" t="s">
        <v>497</v>
      </c>
      <c r="D14" s="28">
        <v>60</v>
      </c>
      <c r="E14" s="9"/>
      <c r="F14" s="28">
        <v>38</v>
      </c>
      <c r="G14" s="9"/>
      <c r="H14" s="28">
        <v>48</v>
      </c>
      <c r="I14" s="9"/>
      <c r="J14" s="28">
        <v>50</v>
      </c>
      <c r="K14" s="9"/>
      <c r="L14" s="28">
        <v>50</v>
      </c>
      <c r="M14" s="9"/>
      <c r="N14" s="28">
        <v>36</v>
      </c>
      <c r="O14" s="9"/>
      <c r="P14" s="28">
        <v>50</v>
      </c>
      <c r="Q14" s="9"/>
      <c r="R14" s="28">
        <v>4</v>
      </c>
      <c r="S14" s="9"/>
      <c r="T14" s="28">
        <v>40</v>
      </c>
      <c r="U14" s="9"/>
      <c r="V14" s="28">
        <v>27</v>
      </c>
      <c r="W14" s="9"/>
      <c r="X14" s="28">
        <v>22</v>
      </c>
      <c r="Y14" s="26"/>
      <c r="Z14" s="2">
        <f t="shared" si="0"/>
        <v>425</v>
      </c>
      <c r="AA14" s="2"/>
      <c r="AB14" s="2">
        <f t="shared" si="1"/>
        <v>425</v>
      </c>
      <c r="AC14" s="2">
        <f t="shared" si="2"/>
        <v>38.636363636363633</v>
      </c>
      <c r="AD14" s="2"/>
      <c r="AE14" s="2">
        <f t="shared" si="3"/>
        <v>38.636363636363633</v>
      </c>
    </row>
    <row r="15" spans="1:31" ht="11.25" customHeight="1" x14ac:dyDescent="0.2">
      <c r="A15" s="12" t="s">
        <v>31</v>
      </c>
      <c r="B15" s="11"/>
      <c r="C15" s="10" t="s">
        <v>499</v>
      </c>
      <c r="D15" s="28">
        <v>60</v>
      </c>
      <c r="E15" s="9"/>
      <c r="F15" s="28">
        <v>38</v>
      </c>
      <c r="G15" s="9"/>
      <c r="H15" s="28">
        <v>41</v>
      </c>
      <c r="I15" s="9"/>
      <c r="J15" s="28">
        <v>50</v>
      </c>
      <c r="K15" s="9"/>
      <c r="L15" s="28">
        <v>50</v>
      </c>
      <c r="M15" s="9"/>
      <c r="N15" s="28">
        <v>39</v>
      </c>
      <c r="O15" s="9"/>
      <c r="P15" s="28">
        <v>47</v>
      </c>
      <c r="Q15" s="9"/>
      <c r="R15" s="28">
        <v>24</v>
      </c>
      <c r="S15" s="9"/>
      <c r="T15" s="28">
        <v>30</v>
      </c>
      <c r="U15" s="9"/>
      <c r="V15" s="28">
        <v>11</v>
      </c>
      <c r="W15" s="9"/>
      <c r="X15" s="28">
        <v>28</v>
      </c>
      <c r="Y15" s="26"/>
      <c r="Z15" s="2">
        <f t="shared" si="0"/>
        <v>418</v>
      </c>
      <c r="AA15" s="2"/>
      <c r="AB15" s="2">
        <f t="shared" si="1"/>
        <v>418</v>
      </c>
      <c r="AC15" s="2">
        <f t="shared" si="2"/>
        <v>38</v>
      </c>
      <c r="AD15" s="2"/>
      <c r="AE15" s="2">
        <f t="shared" si="3"/>
        <v>38</v>
      </c>
    </row>
    <row r="16" spans="1:31" ht="11.25" customHeight="1" x14ac:dyDescent="0.2">
      <c r="A16" s="12" t="s">
        <v>29</v>
      </c>
      <c r="B16" s="11"/>
      <c r="C16" s="10" t="s">
        <v>496</v>
      </c>
      <c r="D16" s="28">
        <v>60</v>
      </c>
      <c r="E16" s="9"/>
      <c r="F16" s="28">
        <v>38</v>
      </c>
      <c r="G16" s="9"/>
      <c r="H16" s="28">
        <v>48</v>
      </c>
      <c r="I16" s="9"/>
      <c r="J16" s="28">
        <v>50</v>
      </c>
      <c r="K16" s="9"/>
      <c r="L16" s="28">
        <v>45</v>
      </c>
      <c r="M16" s="9"/>
      <c r="N16" s="28">
        <v>20</v>
      </c>
      <c r="O16" s="9"/>
      <c r="P16" s="28">
        <v>27</v>
      </c>
      <c r="Q16" s="9"/>
      <c r="R16" s="28">
        <v>20</v>
      </c>
      <c r="S16" s="9"/>
      <c r="T16" s="28">
        <v>50</v>
      </c>
      <c r="U16" s="9"/>
      <c r="V16" s="28">
        <v>27</v>
      </c>
      <c r="W16" s="9"/>
      <c r="X16" s="28">
        <v>28</v>
      </c>
      <c r="Y16" s="26"/>
      <c r="Z16" s="2">
        <f t="shared" si="0"/>
        <v>413</v>
      </c>
      <c r="AA16" s="2"/>
      <c r="AB16" s="2">
        <f t="shared" si="1"/>
        <v>413</v>
      </c>
      <c r="AC16" s="2">
        <f t="shared" si="2"/>
        <v>37.545454545454547</v>
      </c>
      <c r="AD16" s="2"/>
      <c r="AE16" s="2">
        <f t="shared" si="3"/>
        <v>37.545454545454547</v>
      </c>
    </row>
    <row r="17" spans="1:31" ht="11.25" customHeight="1" x14ac:dyDescent="0.2">
      <c r="A17" s="12" t="s">
        <v>27</v>
      </c>
      <c r="B17" s="11"/>
      <c r="C17" s="10" t="s">
        <v>484</v>
      </c>
      <c r="D17" s="28">
        <v>60</v>
      </c>
      <c r="E17" s="9"/>
      <c r="F17" s="28">
        <v>38</v>
      </c>
      <c r="G17" s="9"/>
      <c r="H17" s="28">
        <v>42</v>
      </c>
      <c r="I17" s="9"/>
      <c r="J17" s="28">
        <v>50</v>
      </c>
      <c r="K17" s="9"/>
      <c r="L17" s="28">
        <v>40</v>
      </c>
      <c r="M17" s="9"/>
      <c r="N17" s="28">
        <v>38</v>
      </c>
      <c r="O17" s="9"/>
      <c r="P17" s="28">
        <v>22</v>
      </c>
      <c r="Q17" s="9"/>
      <c r="R17" s="28">
        <v>0</v>
      </c>
      <c r="S17" s="9"/>
      <c r="T17" s="28">
        <v>50</v>
      </c>
      <c r="U17" s="9"/>
      <c r="V17" s="28">
        <v>20</v>
      </c>
      <c r="W17" s="9"/>
      <c r="X17" s="28">
        <v>24</v>
      </c>
      <c r="Y17" s="26"/>
      <c r="Z17" s="2">
        <f t="shared" si="0"/>
        <v>384</v>
      </c>
      <c r="AA17" s="2"/>
      <c r="AB17" s="2">
        <f t="shared" si="1"/>
        <v>384</v>
      </c>
      <c r="AC17" s="2">
        <f t="shared" si="2"/>
        <v>34.909090909090907</v>
      </c>
      <c r="AD17" s="2"/>
      <c r="AE17" s="2">
        <f t="shared" si="3"/>
        <v>34.909090909090907</v>
      </c>
    </row>
    <row r="18" spans="1:31" ht="11.25" customHeight="1" x14ac:dyDescent="0.2">
      <c r="A18" s="12" t="s">
        <v>25</v>
      </c>
      <c r="B18" s="11"/>
      <c r="C18" s="10" t="s">
        <v>486</v>
      </c>
      <c r="D18" s="28">
        <v>50</v>
      </c>
      <c r="E18" s="9"/>
      <c r="F18" s="28">
        <v>35</v>
      </c>
      <c r="G18" s="9"/>
      <c r="H18" s="28">
        <v>21</v>
      </c>
      <c r="I18" s="9"/>
      <c r="J18" s="28">
        <v>38</v>
      </c>
      <c r="K18" s="9"/>
      <c r="L18" s="28">
        <v>40</v>
      </c>
      <c r="M18" s="9"/>
      <c r="N18" s="28">
        <v>38</v>
      </c>
      <c r="O18" s="9"/>
      <c r="P18" s="28">
        <v>35</v>
      </c>
      <c r="Q18" s="9"/>
      <c r="R18" s="28">
        <v>36</v>
      </c>
      <c r="S18" s="9"/>
      <c r="T18" s="28">
        <v>35</v>
      </c>
      <c r="U18" s="9"/>
      <c r="V18" s="28">
        <v>20</v>
      </c>
      <c r="W18" s="9"/>
      <c r="X18" s="28">
        <v>20</v>
      </c>
      <c r="Y18" s="26"/>
      <c r="Z18" s="2">
        <f t="shared" si="0"/>
        <v>368</v>
      </c>
      <c r="AA18" s="2"/>
      <c r="AB18" s="2">
        <f t="shared" si="1"/>
        <v>368</v>
      </c>
      <c r="AC18" s="2">
        <f t="shared" si="2"/>
        <v>33.454545454545453</v>
      </c>
      <c r="AD18" s="2"/>
      <c r="AE18" s="2">
        <f t="shared" si="3"/>
        <v>33.454545454545453</v>
      </c>
    </row>
    <row r="19" spans="1:31" ht="11.25" customHeight="1" x14ac:dyDescent="0.2">
      <c r="A19" s="12" t="s">
        <v>23</v>
      </c>
      <c r="B19" s="11"/>
      <c r="C19" s="10" t="s">
        <v>491</v>
      </c>
      <c r="D19" s="28">
        <v>60</v>
      </c>
      <c r="E19" s="9"/>
      <c r="F19" s="28">
        <v>38</v>
      </c>
      <c r="G19" s="9"/>
      <c r="H19" s="28">
        <v>31</v>
      </c>
      <c r="I19" s="9"/>
      <c r="J19" s="28">
        <v>48</v>
      </c>
      <c r="K19" s="9"/>
      <c r="L19" s="28">
        <v>40</v>
      </c>
      <c r="M19" s="9"/>
      <c r="N19" s="28">
        <v>38</v>
      </c>
      <c r="O19" s="9"/>
      <c r="P19" s="28">
        <v>12</v>
      </c>
      <c r="Q19" s="9"/>
      <c r="R19" s="28">
        <v>10</v>
      </c>
      <c r="S19" s="9"/>
      <c r="T19" s="28">
        <v>20</v>
      </c>
      <c r="U19" s="9"/>
      <c r="V19" s="28">
        <v>17</v>
      </c>
      <c r="W19" s="9"/>
      <c r="X19" s="28">
        <v>24</v>
      </c>
      <c r="Y19" s="26"/>
      <c r="Z19" s="2">
        <f t="shared" si="0"/>
        <v>338</v>
      </c>
      <c r="AA19" s="2"/>
      <c r="AB19" s="2">
        <f t="shared" si="1"/>
        <v>338</v>
      </c>
      <c r="AC19" s="2">
        <f t="shared" si="2"/>
        <v>30.727272727272727</v>
      </c>
      <c r="AD19" s="2"/>
      <c r="AE19" s="2">
        <f t="shared" si="3"/>
        <v>30.727272727272727</v>
      </c>
    </row>
    <row r="20" spans="1:31" ht="11.25" customHeight="1" x14ac:dyDescent="0.2">
      <c r="A20" s="12" t="s">
        <v>21</v>
      </c>
      <c r="B20" s="11"/>
      <c r="C20" s="10" t="s">
        <v>500</v>
      </c>
      <c r="D20" s="28">
        <v>25</v>
      </c>
      <c r="E20" s="9"/>
      <c r="F20" s="28">
        <v>31</v>
      </c>
      <c r="G20" s="9"/>
      <c r="H20" s="28">
        <v>21</v>
      </c>
      <c r="I20" s="9"/>
      <c r="J20" s="28">
        <v>48</v>
      </c>
      <c r="K20" s="9"/>
      <c r="L20" s="28">
        <v>30</v>
      </c>
      <c r="M20" s="9"/>
      <c r="N20" s="28">
        <v>20</v>
      </c>
      <c r="O20" s="9"/>
      <c r="P20" s="28">
        <v>25</v>
      </c>
      <c r="Q20" s="9"/>
      <c r="R20" s="28">
        <v>26</v>
      </c>
      <c r="S20" s="9"/>
      <c r="T20" s="28">
        <v>30</v>
      </c>
      <c r="U20" s="9"/>
      <c r="V20" s="28">
        <v>20</v>
      </c>
      <c r="W20" s="9"/>
      <c r="X20" s="28">
        <v>12</v>
      </c>
      <c r="Y20" s="26"/>
      <c r="Z20" s="2">
        <f t="shared" si="0"/>
        <v>288</v>
      </c>
      <c r="AA20" s="2"/>
      <c r="AB20" s="2">
        <f t="shared" si="1"/>
        <v>288</v>
      </c>
      <c r="AC20" s="2">
        <f t="shared" si="2"/>
        <v>26.181818181818183</v>
      </c>
      <c r="AD20" s="2"/>
      <c r="AE20" s="2">
        <f t="shared" si="3"/>
        <v>26.181818181818183</v>
      </c>
    </row>
    <row r="21" spans="1:31" ht="11.25" customHeight="1" x14ac:dyDescent="0.2">
      <c r="A21" s="12" t="s">
        <v>19</v>
      </c>
      <c r="B21" s="11"/>
      <c r="C21" s="10" t="s">
        <v>501</v>
      </c>
      <c r="D21" s="28">
        <v>35</v>
      </c>
      <c r="E21" s="9"/>
      <c r="F21" s="28">
        <v>38</v>
      </c>
      <c r="G21" s="9"/>
      <c r="H21" s="28">
        <v>37</v>
      </c>
      <c r="I21" s="9"/>
      <c r="J21" s="28">
        <v>40</v>
      </c>
      <c r="K21" s="9"/>
      <c r="L21" s="28">
        <v>30</v>
      </c>
      <c r="M21" s="9"/>
      <c r="N21" s="28">
        <v>20</v>
      </c>
      <c r="O21" s="9"/>
      <c r="P21" s="28">
        <v>27</v>
      </c>
      <c r="Q21" s="9"/>
      <c r="R21" s="28">
        <v>0</v>
      </c>
      <c r="S21" s="9"/>
      <c r="T21" s="28">
        <v>25</v>
      </c>
      <c r="U21" s="9"/>
      <c r="V21" s="28">
        <v>22</v>
      </c>
      <c r="W21" s="9"/>
      <c r="X21" s="28">
        <v>12</v>
      </c>
      <c r="Y21" s="26"/>
      <c r="Z21" s="2">
        <f t="shared" si="0"/>
        <v>286</v>
      </c>
      <c r="AA21" s="2"/>
      <c r="AB21" s="2">
        <f t="shared" si="1"/>
        <v>286</v>
      </c>
      <c r="AC21" s="2">
        <f t="shared" si="2"/>
        <v>26</v>
      </c>
      <c r="AD21" s="2"/>
      <c r="AE21" s="2">
        <f t="shared" si="3"/>
        <v>26</v>
      </c>
    </row>
    <row r="22" spans="1:31" ht="11.25" customHeight="1" x14ac:dyDescent="0.2">
      <c r="A22" s="12" t="s">
        <v>17</v>
      </c>
      <c r="B22" s="11"/>
      <c r="C22" s="10" t="s">
        <v>489</v>
      </c>
      <c r="D22" s="28">
        <v>20</v>
      </c>
      <c r="E22" s="9"/>
      <c r="F22" s="28">
        <v>38</v>
      </c>
      <c r="G22" s="9"/>
      <c r="H22" s="28">
        <v>40</v>
      </c>
      <c r="I22" s="9"/>
      <c r="J22" s="28">
        <v>27</v>
      </c>
      <c r="K22" s="9"/>
      <c r="L22" s="28">
        <v>10</v>
      </c>
      <c r="M22" s="9"/>
      <c r="N22" s="28">
        <v>20</v>
      </c>
      <c r="O22" s="9"/>
      <c r="P22" s="28">
        <v>12</v>
      </c>
      <c r="Q22" s="9"/>
      <c r="R22" s="28">
        <v>14</v>
      </c>
      <c r="S22" s="9"/>
      <c r="T22" s="28">
        <v>10</v>
      </c>
      <c r="U22" s="9"/>
      <c r="V22" s="28">
        <v>22</v>
      </c>
      <c r="W22" s="9"/>
      <c r="X22" s="28">
        <v>27</v>
      </c>
      <c r="Y22" s="26"/>
      <c r="Z22" s="2">
        <f t="shared" si="0"/>
        <v>240</v>
      </c>
      <c r="AA22" s="2"/>
      <c r="AB22" s="2">
        <f t="shared" si="1"/>
        <v>240</v>
      </c>
      <c r="AC22" s="2">
        <f t="shared" si="2"/>
        <v>21.818181818181817</v>
      </c>
      <c r="AD22" s="2"/>
      <c r="AE22" s="2">
        <f t="shared" si="3"/>
        <v>21.818181818181817</v>
      </c>
    </row>
    <row r="23" spans="1:31" ht="11.25" customHeight="1" x14ac:dyDescent="0.2">
      <c r="A23" s="12" t="s">
        <v>15</v>
      </c>
      <c r="B23" s="11"/>
      <c r="C23" s="10" t="s">
        <v>495</v>
      </c>
      <c r="D23" s="28">
        <v>30</v>
      </c>
      <c r="E23" s="9"/>
      <c r="F23" s="28">
        <v>38</v>
      </c>
      <c r="G23" s="9"/>
      <c r="H23" s="28">
        <v>31</v>
      </c>
      <c r="I23" s="9"/>
      <c r="J23" s="28">
        <v>45</v>
      </c>
      <c r="K23" s="9"/>
      <c r="L23" s="28">
        <v>20</v>
      </c>
      <c r="M23" s="9"/>
      <c r="N23" s="28">
        <v>20</v>
      </c>
      <c r="O23" s="9"/>
      <c r="P23" s="28">
        <v>12</v>
      </c>
      <c r="Q23" s="9"/>
      <c r="R23" s="28">
        <v>8</v>
      </c>
      <c r="S23" s="9"/>
      <c r="T23" s="28">
        <v>10</v>
      </c>
      <c r="U23" s="9"/>
      <c r="V23" s="28">
        <v>6</v>
      </c>
      <c r="W23" s="9"/>
      <c r="X23" s="28">
        <v>10</v>
      </c>
      <c r="Y23" s="26"/>
      <c r="Z23" s="2">
        <f t="shared" si="0"/>
        <v>230</v>
      </c>
      <c r="AA23" s="2"/>
      <c r="AB23" s="2">
        <f t="shared" si="1"/>
        <v>230</v>
      </c>
      <c r="AC23" s="2">
        <f t="shared" si="2"/>
        <v>20.90909090909091</v>
      </c>
      <c r="AD23" s="2"/>
      <c r="AE23" s="2">
        <f t="shared" si="3"/>
        <v>20.90909090909091</v>
      </c>
    </row>
    <row r="24" spans="1:31" ht="11.25" customHeight="1" x14ac:dyDescent="0.2">
      <c r="A24" s="12" t="s">
        <v>13</v>
      </c>
      <c r="B24" s="11"/>
      <c r="C24" s="10" t="s">
        <v>488</v>
      </c>
      <c r="D24" s="28">
        <v>0</v>
      </c>
      <c r="E24" s="9"/>
      <c r="F24" s="28">
        <v>34</v>
      </c>
      <c r="G24" s="9"/>
      <c r="H24" s="28">
        <v>32</v>
      </c>
      <c r="I24" s="9"/>
      <c r="J24" s="28">
        <v>50</v>
      </c>
      <c r="K24" s="9"/>
      <c r="L24" s="28">
        <v>30</v>
      </c>
      <c r="M24" s="9"/>
      <c r="N24" s="28">
        <v>20</v>
      </c>
      <c r="O24" s="9"/>
      <c r="P24" s="28">
        <v>15</v>
      </c>
      <c r="Q24" s="9"/>
      <c r="R24" s="28">
        <v>0</v>
      </c>
      <c r="S24" s="9"/>
      <c r="T24" s="28">
        <v>20</v>
      </c>
      <c r="U24" s="9"/>
      <c r="V24" s="28">
        <v>13</v>
      </c>
      <c r="W24" s="9"/>
      <c r="X24" s="28">
        <v>11</v>
      </c>
      <c r="Y24" s="26"/>
      <c r="Z24" s="2">
        <f t="shared" si="0"/>
        <v>225</v>
      </c>
      <c r="AA24" s="2"/>
      <c r="AB24" s="2">
        <f t="shared" si="1"/>
        <v>225</v>
      </c>
      <c r="AC24" s="2">
        <f t="shared" si="2"/>
        <v>20.454545454545453</v>
      </c>
      <c r="AD24" s="2"/>
      <c r="AE24" s="2">
        <f t="shared" si="3"/>
        <v>20.454545454545453</v>
      </c>
    </row>
    <row r="25" spans="1:31" ht="11.25" customHeight="1" x14ac:dyDescent="0.2">
      <c r="A25" s="12" t="s">
        <v>11</v>
      </c>
      <c r="B25" s="11"/>
      <c r="C25" s="10" t="s">
        <v>485</v>
      </c>
      <c r="D25" s="28">
        <v>25</v>
      </c>
      <c r="E25" s="9"/>
      <c r="F25" s="28">
        <v>28</v>
      </c>
      <c r="G25" s="9"/>
      <c r="H25" s="28">
        <v>9</v>
      </c>
      <c r="I25" s="9"/>
      <c r="J25" s="28">
        <v>30</v>
      </c>
      <c r="K25" s="9"/>
      <c r="L25" s="28">
        <v>20</v>
      </c>
      <c r="M25" s="9"/>
      <c r="N25" s="28">
        <v>39</v>
      </c>
      <c r="O25" s="9"/>
      <c r="P25" s="28">
        <v>32</v>
      </c>
      <c r="Q25" s="9"/>
      <c r="R25" s="28">
        <v>0</v>
      </c>
      <c r="S25" s="9"/>
      <c r="T25" s="28">
        <v>20</v>
      </c>
      <c r="U25" s="9"/>
      <c r="V25" s="28">
        <v>4</v>
      </c>
      <c r="W25" s="9"/>
      <c r="X25" s="28">
        <v>14</v>
      </c>
      <c r="Y25" s="26"/>
      <c r="Z25" s="2">
        <f t="shared" si="0"/>
        <v>221</v>
      </c>
      <c r="AA25" s="2"/>
      <c r="AB25" s="2">
        <f t="shared" si="1"/>
        <v>221</v>
      </c>
      <c r="AC25" s="2">
        <f t="shared" si="2"/>
        <v>20.09090909090909</v>
      </c>
      <c r="AD25" s="2"/>
      <c r="AE25" s="2">
        <f t="shared" si="3"/>
        <v>20.09090909090909</v>
      </c>
    </row>
    <row r="26" spans="1:31" ht="11.25" customHeight="1" x14ac:dyDescent="0.2">
      <c r="A26" s="12" t="s">
        <v>9</v>
      </c>
      <c r="B26" s="11"/>
      <c r="C26" s="10" t="s">
        <v>490</v>
      </c>
      <c r="D26" s="28">
        <v>25</v>
      </c>
      <c r="E26" s="9"/>
      <c r="F26" s="28">
        <v>23</v>
      </c>
      <c r="G26" s="9"/>
      <c r="H26" s="28">
        <v>18</v>
      </c>
      <c r="I26" s="9"/>
      <c r="J26" s="28">
        <v>50</v>
      </c>
      <c r="K26" s="9"/>
      <c r="L26" s="28">
        <v>15</v>
      </c>
      <c r="M26" s="9"/>
      <c r="N26" s="28">
        <v>15</v>
      </c>
      <c r="O26" s="9"/>
      <c r="P26" s="28">
        <v>8</v>
      </c>
      <c r="Q26" s="9"/>
      <c r="R26" s="28">
        <v>8</v>
      </c>
      <c r="S26" s="9"/>
      <c r="T26" s="28">
        <v>20</v>
      </c>
      <c r="U26" s="9"/>
      <c r="V26" s="28">
        <v>20</v>
      </c>
      <c r="W26" s="9"/>
      <c r="X26" s="28">
        <v>6</v>
      </c>
      <c r="Y26" s="26"/>
      <c r="Z26" s="2">
        <f t="shared" si="0"/>
        <v>208</v>
      </c>
      <c r="AA26" s="2"/>
      <c r="AB26" s="2">
        <f t="shared" si="1"/>
        <v>208</v>
      </c>
      <c r="AC26" s="2">
        <f t="shared" si="2"/>
        <v>18.90909090909091</v>
      </c>
      <c r="AD26" s="2"/>
      <c r="AE26" s="2">
        <f t="shared" si="3"/>
        <v>18.90909090909091</v>
      </c>
    </row>
    <row r="27" spans="1:31" ht="11.25" customHeight="1" x14ac:dyDescent="0.2">
      <c r="A27" s="12" t="s">
        <v>7</v>
      </c>
      <c r="B27" s="11"/>
      <c r="C27" s="10" t="s">
        <v>493</v>
      </c>
      <c r="D27" s="28">
        <v>15</v>
      </c>
      <c r="E27" s="9"/>
      <c r="F27" s="28">
        <v>27</v>
      </c>
      <c r="G27" s="9"/>
      <c r="H27" s="28">
        <v>22</v>
      </c>
      <c r="I27" s="9"/>
      <c r="J27" s="28">
        <v>35</v>
      </c>
      <c r="K27" s="9"/>
      <c r="L27" s="28">
        <v>10</v>
      </c>
      <c r="M27" s="9"/>
      <c r="N27" s="28">
        <v>35</v>
      </c>
      <c r="O27" s="9"/>
      <c r="P27" s="28">
        <v>15</v>
      </c>
      <c r="Q27" s="9"/>
      <c r="R27" s="28">
        <v>12</v>
      </c>
      <c r="S27" s="9"/>
      <c r="T27" s="28">
        <v>10</v>
      </c>
      <c r="U27" s="9"/>
      <c r="V27" s="28">
        <v>6</v>
      </c>
      <c r="W27" s="9"/>
      <c r="X27" s="28">
        <v>12</v>
      </c>
      <c r="Y27" s="26"/>
      <c r="Z27" s="2">
        <f t="shared" si="0"/>
        <v>199</v>
      </c>
      <c r="AA27" s="2"/>
      <c r="AB27" s="2">
        <f t="shared" si="1"/>
        <v>199</v>
      </c>
      <c r="AC27" s="2">
        <f t="shared" si="2"/>
        <v>18.09090909090909</v>
      </c>
      <c r="AD27" s="2"/>
      <c r="AE27" s="2">
        <f t="shared" si="3"/>
        <v>18.09090909090909</v>
      </c>
    </row>
    <row r="28" spans="1:31" ht="11.25" customHeight="1" x14ac:dyDescent="0.2">
      <c r="A28" s="12" t="s">
        <v>5</v>
      </c>
      <c r="B28" s="11"/>
      <c r="C28" s="10" t="s">
        <v>494</v>
      </c>
      <c r="D28" s="28">
        <v>35</v>
      </c>
      <c r="E28" s="9"/>
      <c r="F28" s="28">
        <v>32</v>
      </c>
      <c r="G28" s="9"/>
      <c r="H28" s="28">
        <v>11</v>
      </c>
      <c r="I28" s="9"/>
      <c r="J28" s="28">
        <v>6</v>
      </c>
      <c r="K28" s="9"/>
      <c r="L28" s="28">
        <v>30</v>
      </c>
      <c r="M28" s="9"/>
      <c r="N28" s="28">
        <v>18</v>
      </c>
      <c r="O28" s="9"/>
      <c r="P28" s="28">
        <v>25</v>
      </c>
      <c r="Q28" s="9"/>
      <c r="R28" s="28">
        <v>32</v>
      </c>
      <c r="S28" s="9"/>
      <c r="T28" s="9">
        <v>0</v>
      </c>
      <c r="U28" s="9"/>
      <c r="V28" s="28">
        <v>8</v>
      </c>
      <c r="W28" s="9"/>
      <c r="X28" s="9">
        <v>0</v>
      </c>
      <c r="Y28" s="26"/>
      <c r="Z28" s="2">
        <f t="shared" si="0"/>
        <v>197</v>
      </c>
      <c r="AA28" s="2"/>
      <c r="AB28" s="2">
        <f t="shared" si="1"/>
        <v>197</v>
      </c>
      <c r="AC28" s="2">
        <f t="shared" si="2"/>
        <v>17.90909090909091</v>
      </c>
      <c r="AD28" s="2"/>
      <c r="AE28" s="2">
        <f t="shared" si="3"/>
        <v>17.90909090909091</v>
      </c>
    </row>
    <row r="29" spans="1:31" ht="11.25" customHeight="1" x14ac:dyDescent="0.2">
      <c r="A29" s="12" t="s">
        <v>3</v>
      </c>
      <c r="B29" s="11"/>
      <c r="C29" s="10" t="s">
        <v>487</v>
      </c>
      <c r="D29" s="28">
        <v>0</v>
      </c>
      <c r="E29" s="9"/>
      <c r="F29" s="28">
        <v>2</v>
      </c>
      <c r="G29" s="9"/>
      <c r="H29" s="28">
        <v>4</v>
      </c>
      <c r="I29" s="9"/>
      <c r="J29" s="28">
        <v>20</v>
      </c>
      <c r="K29" s="9"/>
      <c r="L29" s="28">
        <v>0</v>
      </c>
      <c r="M29" s="9"/>
      <c r="N29" s="28">
        <v>34</v>
      </c>
      <c r="O29" s="9"/>
      <c r="P29" s="28">
        <v>5</v>
      </c>
      <c r="Q29" s="9"/>
      <c r="R29" s="28">
        <v>0</v>
      </c>
      <c r="S29" s="9"/>
      <c r="T29" s="28">
        <v>0</v>
      </c>
      <c r="U29" s="9"/>
      <c r="V29" s="28">
        <v>10</v>
      </c>
      <c r="W29" s="9"/>
      <c r="X29" s="28">
        <v>6</v>
      </c>
      <c r="Y29" s="26"/>
      <c r="Z29" s="2">
        <f t="shared" si="0"/>
        <v>81</v>
      </c>
      <c r="AA29" s="2"/>
      <c r="AB29" s="2">
        <f t="shared" si="1"/>
        <v>81</v>
      </c>
      <c r="AC29" s="2">
        <f t="shared" si="2"/>
        <v>7.3636363636363633</v>
      </c>
      <c r="AD29" s="2"/>
      <c r="AE29" s="2">
        <f t="shared" si="3"/>
        <v>7.3636363636363633</v>
      </c>
    </row>
    <row r="30" spans="1:31" ht="11.25" customHeight="1" x14ac:dyDescent="0.2">
      <c r="A30" s="12" t="s">
        <v>1</v>
      </c>
      <c r="B30" s="11"/>
      <c r="C30" s="10" t="s">
        <v>498</v>
      </c>
      <c r="D30" s="28">
        <v>0</v>
      </c>
      <c r="E30" s="9"/>
      <c r="F30" s="28">
        <v>6</v>
      </c>
      <c r="G30" s="9"/>
      <c r="H30" s="28">
        <v>0</v>
      </c>
      <c r="I30" s="9"/>
      <c r="J30" s="28">
        <v>0</v>
      </c>
      <c r="K30" s="9"/>
      <c r="L30" s="28">
        <v>0</v>
      </c>
      <c r="M30" s="9"/>
      <c r="N30" s="28">
        <v>10</v>
      </c>
      <c r="O30" s="9"/>
      <c r="P30" s="28">
        <v>10</v>
      </c>
      <c r="Q30" s="9"/>
      <c r="R30" s="9">
        <v>0</v>
      </c>
      <c r="S30" s="9"/>
      <c r="T30" s="9">
        <v>0</v>
      </c>
      <c r="U30" s="9"/>
      <c r="V30" s="28">
        <v>1</v>
      </c>
      <c r="W30" s="9"/>
      <c r="X30" s="9">
        <v>0</v>
      </c>
      <c r="Y30" s="26"/>
      <c r="Z30" s="2">
        <f t="shared" si="0"/>
        <v>27</v>
      </c>
      <c r="AA30" s="2"/>
      <c r="AB30" s="2">
        <f t="shared" si="1"/>
        <v>27</v>
      </c>
      <c r="AC30" s="2">
        <f t="shared" si="2"/>
        <v>2.4545454545454546</v>
      </c>
      <c r="AD30" s="2"/>
      <c r="AE30" s="2">
        <f t="shared" si="3"/>
        <v>2.4545454545454546</v>
      </c>
    </row>
    <row r="31" spans="1:31" ht="11.25" customHeight="1" thickBot="1" x14ac:dyDescent="0.25">
      <c r="A31" s="7" t="s">
        <v>73</v>
      </c>
      <c r="B31" s="6"/>
      <c r="C31" s="5" t="s">
        <v>502</v>
      </c>
      <c r="D31" s="29">
        <v>0</v>
      </c>
      <c r="E31" s="4"/>
      <c r="F31" s="29">
        <v>0</v>
      </c>
      <c r="G31" s="4"/>
      <c r="H31" s="29">
        <v>0</v>
      </c>
      <c r="I31" s="4"/>
      <c r="J31" s="29">
        <v>0</v>
      </c>
      <c r="K31" s="4"/>
      <c r="L31" s="29">
        <v>0</v>
      </c>
      <c r="M31" s="4"/>
      <c r="N31" s="29">
        <v>5</v>
      </c>
      <c r="O31" s="4"/>
      <c r="P31" s="29">
        <v>5</v>
      </c>
      <c r="Q31" s="4"/>
      <c r="R31" s="29">
        <v>2</v>
      </c>
      <c r="S31" s="4"/>
      <c r="T31" s="29">
        <v>0</v>
      </c>
      <c r="U31" s="4"/>
      <c r="V31" s="29">
        <v>0</v>
      </c>
      <c r="W31" s="4"/>
      <c r="X31" s="29">
        <v>0</v>
      </c>
      <c r="Y31" s="27"/>
      <c r="Z31" s="2">
        <f t="shared" si="0"/>
        <v>12</v>
      </c>
      <c r="AA31" s="2"/>
      <c r="AB31" s="2">
        <f t="shared" si="1"/>
        <v>12</v>
      </c>
      <c r="AC31" s="2">
        <f t="shared" si="2"/>
        <v>1.0909090909090908</v>
      </c>
      <c r="AD31" s="2"/>
      <c r="AE31" s="2">
        <f t="shared" si="3"/>
        <v>1.0909090909090908</v>
      </c>
    </row>
  </sheetData>
  <sortState xmlns:xlrd2="http://schemas.microsoft.com/office/spreadsheetml/2017/richdata2" ref="B12:AE31">
    <sortCondition descending="1" ref="Z12:Z31"/>
  </sortState>
  <mergeCells count="35">
    <mergeCell ref="Z7:AA7"/>
    <mergeCell ref="AC7:AD7"/>
    <mergeCell ref="B3:T3"/>
    <mergeCell ref="B4:C4"/>
    <mergeCell ref="D4:G4"/>
    <mergeCell ref="H4:T4"/>
    <mergeCell ref="B5:C5"/>
    <mergeCell ref="H5:T5"/>
    <mergeCell ref="R8:S8"/>
    <mergeCell ref="J7:K7"/>
    <mergeCell ref="L7:M7"/>
    <mergeCell ref="N7:O7"/>
    <mergeCell ref="P7:Q7"/>
    <mergeCell ref="R7:S7"/>
    <mergeCell ref="A7:A11"/>
    <mergeCell ref="B7:B8"/>
    <mergeCell ref="C7:C8"/>
    <mergeCell ref="D7:E7"/>
    <mergeCell ref="F7:G7"/>
    <mergeCell ref="V8:W8"/>
    <mergeCell ref="X8:Y8"/>
    <mergeCell ref="B10:C10"/>
    <mergeCell ref="B11:C11"/>
    <mergeCell ref="V7:W7"/>
    <mergeCell ref="X7:Y7"/>
    <mergeCell ref="D8:E8"/>
    <mergeCell ref="F8:G8"/>
    <mergeCell ref="H8:I8"/>
    <mergeCell ref="T8:U8"/>
    <mergeCell ref="J8:K8"/>
    <mergeCell ref="L8:M8"/>
    <mergeCell ref="N8:O8"/>
    <mergeCell ref="P8:Q8"/>
    <mergeCell ref="T7:U7"/>
    <mergeCell ref="H7:I7"/>
  </mergeCells>
  <pageMargins left="0.39370078740157477" right="0.39370078740157477" top="0.39370078740157477" bottom="0.39370078740157477" header="0" footer="0"/>
  <pageSetup paperSize="9" scale="0" fitToHeight="0" pageOrder="overThenDown" orientation="landscape" horizontalDpi="0" verticalDpi="0" copies="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5C0DC-8508-4AF9-B133-8D9D4F206D5F}">
  <sheetPr>
    <outlinePr summaryBelow="0" summaryRight="0"/>
    <pageSetUpPr autoPageBreaks="0" fitToPage="1"/>
  </sheetPr>
  <dimension ref="A1:AA31"/>
  <sheetViews>
    <sheetView topLeftCell="A8" workbookViewId="0">
      <selection activeCell="B12" sqref="B12:B31"/>
    </sheetView>
  </sheetViews>
  <sheetFormatPr defaultColWidth="9.109375" defaultRowHeight="10.199999999999999" x14ac:dyDescent="0.2"/>
  <cols>
    <col min="1" max="1" width="5" style="1" customWidth="1"/>
    <col min="2" max="2" width="17" style="1" customWidth="1"/>
    <col min="3" max="3" width="10" style="1" customWidth="1"/>
    <col min="4" max="19" width="4" style="1" customWidth="1"/>
    <col min="20" max="250" width="9.109375" style="1" customWidth="1"/>
    <col min="251" max="16384" width="9.109375" style="1"/>
  </cols>
  <sheetData>
    <row r="1" spans="1:27" ht="11.25" customHeight="1" x14ac:dyDescent="0.2">
      <c r="B1" s="25" t="s">
        <v>70</v>
      </c>
    </row>
    <row r="2" spans="1:27" ht="11.25" customHeight="1" x14ac:dyDescent="0.2"/>
    <row r="3" spans="1:27" ht="11.25" customHeight="1" x14ac:dyDescent="0.2">
      <c r="B3" s="48" t="s">
        <v>958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27" ht="11.25" customHeight="1" x14ac:dyDescent="0.2">
      <c r="B4" s="48" t="s">
        <v>132</v>
      </c>
      <c r="C4" s="48"/>
      <c r="D4" s="48" t="s">
        <v>68</v>
      </c>
      <c r="E4" s="48"/>
      <c r="F4" s="48"/>
      <c r="G4" s="48"/>
      <c r="H4" s="48" t="s">
        <v>133</v>
      </c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</row>
    <row r="5" spans="1:27" ht="11.25" customHeight="1" x14ac:dyDescent="0.2">
      <c r="B5" s="48" t="s">
        <v>66</v>
      </c>
      <c r="C5" s="48"/>
      <c r="H5" s="48" t="s">
        <v>134</v>
      </c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</row>
    <row r="6" spans="1:27" ht="11.25" customHeight="1" thickBot="1" x14ac:dyDescent="0.25"/>
    <row r="7" spans="1:27" ht="99.9" customHeight="1" thickBot="1" x14ac:dyDescent="0.25">
      <c r="A7" s="39" t="s">
        <v>64</v>
      </c>
      <c r="B7" s="42" t="s">
        <v>63</v>
      </c>
      <c r="C7" s="42" t="s">
        <v>62</v>
      </c>
      <c r="D7" s="36" t="s">
        <v>135</v>
      </c>
      <c r="E7" s="36"/>
      <c r="F7" s="36" t="s">
        <v>136</v>
      </c>
      <c r="G7" s="36"/>
      <c r="H7" s="36" t="s">
        <v>137</v>
      </c>
      <c r="I7" s="36"/>
      <c r="J7" s="36" t="s">
        <v>58</v>
      </c>
      <c r="K7" s="36"/>
      <c r="L7" s="36" t="s">
        <v>138</v>
      </c>
      <c r="M7" s="36"/>
      <c r="N7" s="36" t="s">
        <v>139</v>
      </c>
      <c r="O7" s="36"/>
      <c r="P7" s="36" t="s">
        <v>140</v>
      </c>
      <c r="Q7" s="36"/>
      <c r="R7" s="49" t="s">
        <v>141</v>
      </c>
      <c r="S7" s="49"/>
      <c r="T7" s="45" t="s">
        <v>56</v>
      </c>
      <c r="U7" s="46"/>
      <c r="V7" s="24" t="s">
        <v>54</v>
      </c>
      <c r="W7" s="47" t="s">
        <v>55</v>
      </c>
      <c r="X7" s="46"/>
      <c r="Y7" s="23" t="s">
        <v>54</v>
      </c>
    </row>
    <row r="8" spans="1:27" ht="75" customHeight="1" x14ac:dyDescent="0.2">
      <c r="A8" s="40"/>
      <c r="B8" s="43"/>
      <c r="C8" s="43"/>
      <c r="D8" s="37" t="s">
        <v>142</v>
      </c>
      <c r="E8" s="37"/>
      <c r="F8" s="37" t="s">
        <v>143</v>
      </c>
      <c r="G8" s="37"/>
      <c r="H8" s="37" t="s">
        <v>144</v>
      </c>
      <c r="I8" s="37"/>
      <c r="J8" s="37" t="s">
        <v>145</v>
      </c>
      <c r="K8" s="37"/>
      <c r="L8" s="37" t="s">
        <v>144</v>
      </c>
      <c r="M8" s="37"/>
      <c r="N8" s="37" t="s">
        <v>146</v>
      </c>
      <c r="O8" s="37"/>
      <c r="P8" s="37" t="s">
        <v>147</v>
      </c>
      <c r="Q8" s="37"/>
      <c r="R8" s="38" t="s">
        <v>148</v>
      </c>
      <c r="S8" s="38"/>
      <c r="T8" s="2"/>
      <c r="U8" s="2"/>
      <c r="V8" s="2"/>
      <c r="W8" s="2"/>
      <c r="X8" s="2"/>
      <c r="Y8" s="2"/>
    </row>
    <row r="9" spans="1:27" ht="11.25" customHeight="1" x14ac:dyDescent="0.2">
      <c r="A9" s="40"/>
      <c r="B9" s="22"/>
      <c r="C9" s="21"/>
      <c r="D9" s="18" t="s">
        <v>48</v>
      </c>
      <c r="E9" s="18" t="s">
        <v>47</v>
      </c>
      <c r="F9" s="18" t="s">
        <v>48</v>
      </c>
      <c r="G9" s="18" t="s">
        <v>47</v>
      </c>
      <c r="H9" s="18" t="s">
        <v>48</v>
      </c>
      <c r="I9" s="18" t="s">
        <v>47</v>
      </c>
      <c r="J9" s="18" t="s">
        <v>48</v>
      </c>
      <c r="K9" s="18" t="s">
        <v>47</v>
      </c>
      <c r="L9" s="18" t="s">
        <v>48</v>
      </c>
      <c r="M9" s="18" t="s">
        <v>47</v>
      </c>
      <c r="N9" s="18" t="s">
        <v>48</v>
      </c>
      <c r="O9" s="18" t="s">
        <v>47</v>
      </c>
      <c r="P9" s="18" t="s">
        <v>48</v>
      </c>
      <c r="Q9" s="18" t="s">
        <v>47</v>
      </c>
      <c r="R9" s="18" t="s">
        <v>48</v>
      </c>
      <c r="S9" s="20" t="s">
        <v>47</v>
      </c>
      <c r="T9" s="18" t="s">
        <v>48</v>
      </c>
      <c r="U9" s="19" t="s">
        <v>47</v>
      </c>
      <c r="V9" s="19"/>
      <c r="W9" s="18" t="s">
        <v>48</v>
      </c>
      <c r="X9" s="17" t="s">
        <v>47</v>
      </c>
      <c r="Y9" s="2"/>
    </row>
    <row r="10" spans="1:27" ht="11.25" customHeight="1" x14ac:dyDescent="0.2">
      <c r="A10" s="40"/>
      <c r="B10" s="44" t="s">
        <v>46</v>
      </c>
      <c r="C10" s="44"/>
      <c r="D10" s="16" t="s">
        <v>72</v>
      </c>
      <c r="E10" s="16"/>
      <c r="F10" s="16" t="s">
        <v>76</v>
      </c>
      <c r="G10" s="16"/>
      <c r="H10" s="16">
        <v>20</v>
      </c>
      <c r="I10" s="16"/>
      <c r="J10" s="16"/>
      <c r="K10" s="16">
        <v>100</v>
      </c>
      <c r="L10" s="16">
        <v>20</v>
      </c>
      <c r="M10" s="16"/>
      <c r="N10" s="16" t="s">
        <v>87</v>
      </c>
      <c r="O10" s="16"/>
      <c r="P10" s="16">
        <v>25</v>
      </c>
      <c r="Q10" s="16"/>
      <c r="R10" s="16">
        <v>25</v>
      </c>
      <c r="S10" s="15"/>
      <c r="T10" s="2"/>
      <c r="U10" s="2"/>
      <c r="V10" s="2"/>
      <c r="W10" s="2"/>
      <c r="X10" s="2"/>
      <c r="Y10" s="2"/>
    </row>
    <row r="11" spans="1:27" ht="11.25" customHeight="1" x14ac:dyDescent="0.2">
      <c r="A11" s="41"/>
      <c r="B11" s="44" t="s">
        <v>43</v>
      </c>
      <c r="C11" s="44"/>
      <c r="D11" s="14" t="s">
        <v>11</v>
      </c>
      <c r="E11" s="14"/>
      <c r="F11" s="14" t="s">
        <v>3</v>
      </c>
      <c r="G11" s="14"/>
      <c r="H11" s="14" t="s">
        <v>11</v>
      </c>
      <c r="I11" s="14"/>
      <c r="J11" s="14"/>
      <c r="K11" s="14" t="s">
        <v>149</v>
      </c>
      <c r="L11" s="14" t="s">
        <v>7</v>
      </c>
      <c r="M11" s="14"/>
      <c r="N11" s="14" t="s">
        <v>15</v>
      </c>
      <c r="O11" s="14"/>
      <c r="P11" s="14" t="s">
        <v>80</v>
      </c>
      <c r="Q11" s="14"/>
      <c r="R11" s="14" t="s">
        <v>21</v>
      </c>
      <c r="S11" s="13"/>
      <c r="T11" s="2"/>
      <c r="U11" s="2"/>
      <c r="V11" s="2"/>
      <c r="W11" s="2"/>
      <c r="X11" s="2"/>
      <c r="Y11" s="2"/>
    </row>
    <row r="12" spans="1:27" ht="11.25" customHeight="1" x14ac:dyDescent="0.2">
      <c r="A12" s="12" t="s">
        <v>37</v>
      </c>
      <c r="B12" s="11"/>
      <c r="C12" s="10" t="s">
        <v>167</v>
      </c>
      <c r="D12" s="28">
        <v>30</v>
      </c>
      <c r="E12" s="9"/>
      <c r="F12" s="28">
        <v>25</v>
      </c>
      <c r="G12" s="9"/>
      <c r="H12" s="28">
        <v>17</v>
      </c>
      <c r="I12" s="9"/>
      <c r="J12" s="9"/>
      <c r="K12" s="28">
        <v>100</v>
      </c>
      <c r="L12" s="28">
        <v>16</v>
      </c>
      <c r="M12" s="9"/>
      <c r="N12" s="28">
        <v>19</v>
      </c>
      <c r="O12" s="9"/>
      <c r="P12" s="28">
        <v>20</v>
      </c>
      <c r="Q12" s="9"/>
      <c r="R12" s="28">
        <v>15</v>
      </c>
      <c r="S12" s="8"/>
      <c r="T12" s="2">
        <f t="shared" ref="T12:T31" si="0">SUM(R12,P12,N12,L12,H12,F12,D12)</f>
        <v>142</v>
      </c>
      <c r="U12" s="2">
        <f t="shared" ref="U12:U31" si="1">SUM(S12,Q12,O12,M12,K12,I12,G12,E12)</f>
        <v>100</v>
      </c>
      <c r="V12" s="2">
        <f t="shared" ref="V12:V31" si="2">SUM(U12,T12)</f>
        <v>242</v>
      </c>
      <c r="W12" s="2">
        <f t="shared" ref="W12:W31" si="3">AVERAGE(R12,P12,N12,L12,H12,F12,D12)</f>
        <v>20.285714285714285</v>
      </c>
      <c r="X12" s="2">
        <f t="shared" ref="X12:X31" si="4">AVERAGE(K12)</f>
        <v>100</v>
      </c>
      <c r="Y12" s="2">
        <f t="shared" ref="Y12:Y31" si="5">AVERAGE(X12,W12)</f>
        <v>60.142857142857139</v>
      </c>
    </row>
    <row r="13" spans="1:27" ht="11.25" customHeight="1" x14ac:dyDescent="0.2">
      <c r="A13" s="12" t="s">
        <v>35</v>
      </c>
      <c r="B13" s="11"/>
      <c r="C13" s="10" t="s">
        <v>157</v>
      </c>
      <c r="D13" s="28">
        <v>15</v>
      </c>
      <c r="E13" s="9"/>
      <c r="F13" s="28">
        <v>21</v>
      </c>
      <c r="G13" s="9"/>
      <c r="H13" s="28">
        <v>15</v>
      </c>
      <c r="I13" s="9"/>
      <c r="J13" s="9"/>
      <c r="K13" s="28">
        <v>100</v>
      </c>
      <c r="L13" s="28">
        <v>17</v>
      </c>
      <c r="M13" s="9"/>
      <c r="N13" s="28">
        <v>20</v>
      </c>
      <c r="O13" s="9"/>
      <c r="P13" s="28">
        <v>30</v>
      </c>
      <c r="Q13" s="9"/>
      <c r="R13" s="28">
        <v>15</v>
      </c>
      <c r="S13" s="8"/>
      <c r="T13" s="2">
        <f t="shared" si="0"/>
        <v>133</v>
      </c>
      <c r="U13" s="2">
        <f t="shared" si="1"/>
        <v>100</v>
      </c>
      <c r="V13" s="2">
        <f t="shared" si="2"/>
        <v>233</v>
      </c>
      <c r="W13" s="2">
        <f t="shared" si="3"/>
        <v>19</v>
      </c>
      <c r="X13" s="2">
        <f t="shared" si="4"/>
        <v>100</v>
      </c>
      <c r="Y13" s="2">
        <f t="shared" si="5"/>
        <v>59.5</v>
      </c>
    </row>
    <row r="14" spans="1:27" ht="11.25" customHeight="1" x14ac:dyDescent="0.2">
      <c r="A14" s="12" t="s">
        <v>33</v>
      </c>
      <c r="B14" s="11"/>
      <c r="C14" s="10" t="s">
        <v>165</v>
      </c>
      <c r="D14" s="28">
        <v>15</v>
      </c>
      <c r="E14" s="9"/>
      <c r="F14" s="28">
        <v>23</v>
      </c>
      <c r="G14" s="9"/>
      <c r="H14" s="28">
        <v>17</v>
      </c>
      <c r="I14" s="9"/>
      <c r="J14" s="9"/>
      <c r="K14" s="28">
        <v>100</v>
      </c>
      <c r="L14" s="28">
        <v>21</v>
      </c>
      <c r="M14" s="9"/>
      <c r="N14" s="28">
        <v>21</v>
      </c>
      <c r="O14" s="9"/>
      <c r="P14" s="28">
        <v>20</v>
      </c>
      <c r="Q14" s="9"/>
      <c r="R14" s="28">
        <v>15</v>
      </c>
      <c r="S14" s="8"/>
      <c r="T14" s="2">
        <f t="shared" si="0"/>
        <v>132</v>
      </c>
      <c r="U14" s="2">
        <f t="shared" si="1"/>
        <v>100</v>
      </c>
      <c r="V14" s="2">
        <f t="shared" si="2"/>
        <v>232</v>
      </c>
      <c r="W14" s="2">
        <f t="shared" si="3"/>
        <v>18.857142857142858</v>
      </c>
      <c r="X14" s="2">
        <f t="shared" si="4"/>
        <v>100</v>
      </c>
      <c r="Y14" s="2">
        <f t="shared" si="5"/>
        <v>59.428571428571431</v>
      </c>
    </row>
    <row r="15" spans="1:27" ht="11.25" customHeight="1" x14ac:dyDescent="0.2">
      <c r="A15" s="12" t="s">
        <v>31</v>
      </c>
      <c r="B15" s="11"/>
      <c r="C15" s="10" t="s">
        <v>153</v>
      </c>
      <c r="D15" s="28">
        <v>15</v>
      </c>
      <c r="E15" s="9"/>
      <c r="F15" s="28">
        <v>20</v>
      </c>
      <c r="G15" s="9"/>
      <c r="H15" s="28">
        <v>14</v>
      </c>
      <c r="I15" s="9"/>
      <c r="J15" s="9"/>
      <c r="K15" s="28">
        <v>95</v>
      </c>
      <c r="L15" s="28">
        <v>17</v>
      </c>
      <c r="M15" s="9"/>
      <c r="N15" s="28">
        <v>19</v>
      </c>
      <c r="O15" s="9"/>
      <c r="P15" s="28">
        <v>30</v>
      </c>
      <c r="Q15" s="9"/>
      <c r="R15" s="28">
        <v>16</v>
      </c>
      <c r="S15" s="8"/>
      <c r="T15" s="2">
        <f t="shared" si="0"/>
        <v>131</v>
      </c>
      <c r="U15" s="2">
        <f t="shared" si="1"/>
        <v>95</v>
      </c>
      <c r="V15" s="2">
        <f t="shared" si="2"/>
        <v>226</v>
      </c>
      <c r="W15" s="2">
        <f t="shared" si="3"/>
        <v>18.714285714285715</v>
      </c>
      <c r="X15" s="2">
        <f t="shared" si="4"/>
        <v>95</v>
      </c>
      <c r="Y15" s="2">
        <f t="shared" si="5"/>
        <v>56.857142857142861</v>
      </c>
    </row>
    <row r="16" spans="1:27" ht="11.25" customHeight="1" x14ac:dyDescent="0.2">
      <c r="A16" s="12" t="s">
        <v>29</v>
      </c>
      <c r="B16" s="11"/>
      <c r="C16" s="10" t="s">
        <v>160</v>
      </c>
      <c r="D16" s="28">
        <v>15</v>
      </c>
      <c r="E16" s="9"/>
      <c r="F16" s="28">
        <v>22</v>
      </c>
      <c r="G16" s="9"/>
      <c r="H16" s="28">
        <v>15</v>
      </c>
      <c r="I16" s="9"/>
      <c r="J16" s="9"/>
      <c r="K16" s="28">
        <v>95</v>
      </c>
      <c r="L16" s="28">
        <v>22</v>
      </c>
      <c r="M16" s="9"/>
      <c r="N16" s="28">
        <v>10</v>
      </c>
      <c r="O16" s="9"/>
      <c r="P16" s="28">
        <v>30</v>
      </c>
      <c r="Q16" s="9"/>
      <c r="R16" s="28">
        <v>11</v>
      </c>
      <c r="S16" s="8"/>
      <c r="T16" s="2">
        <f t="shared" si="0"/>
        <v>125</v>
      </c>
      <c r="U16" s="2">
        <f t="shared" si="1"/>
        <v>95</v>
      </c>
      <c r="V16" s="2">
        <f t="shared" si="2"/>
        <v>220</v>
      </c>
      <c r="W16" s="2">
        <f t="shared" si="3"/>
        <v>17.857142857142858</v>
      </c>
      <c r="X16" s="2">
        <f t="shared" si="4"/>
        <v>95</v>
      </c>
      <c r="Y16" s="2">
        <f t="shared" si="5"/>
        <v>56.428571428571431</v>
      </c>
    </row>
    <row r="17" spans="1:25" ht="11.25" customHeight="1" x14ac:dyDescent="0.2">
      <c r="A17" s="12" t="s">
        <v>27</v>
      </c>
      <c r="B17" s="11"/>
      <c r="C17" s="10" t="s">
        <v>154</v>
      </c>
      <c r="D17" s="28">
        <v>15</v>
      </c>
      <c r="E17" s="9"/>
      <c r="F17" s="28">
        <v>25</v>
      </c>
      <c r="G17" s="9"/>
      <c r="H17" s="28">
        <v>19</v>
      </c>
      <c r="I17" s="9"/>
      <c r="J17" s="9"/>
      <c r="K17" s="28">
        <v>100</v>
      </c>
      <c r="L17" s="28">
        <v>16</v>
      </c>
      <c r="M17" s="9"/>
      <c r="N17" s="28">
        <v>10</v>
      </c>
      <c r="O17" s="9"/>
      <c r="P17" s="28">
        <v>30</v>
      </c>
      <c r="Q17" s="9"/>
      <c r="R17" s="28">
        <v>10</v>
      </c>
      <c r="S17" s="8"/>
      <c r="T17" s="2">
        <f t="shared" si="0"/>
        <v>125</v>
      </c>
      <c r="U17" s="2">
        <f t="shared" si="1"/>
        <v>100</v>
      </c>
      <c r="V17" s="2">
        <f t="shared" si="2"/>
        <v>225</v>
      </c>
      <c r="W17" s="2">
        <f t="shared" si="3"/>
        <v>17.857142857142858</v>
      </c>
      <c r="X17" s="2">
        <f t="shared" si="4"/>
        <v>100</v>
      </c>
      <c r="Y17" s="2">
        <f t="shared" si="5"/>
        <v>58.928571428571431</v>
      </c>
    </row>
    <row r="18" spans="1:25" ht="11.25" customHeight="1" x14ac:dyDescent="0.2">
      <c r="A18" s="12" t="s">
        <v>25</v>
      </c>
      <c r="B18" s="11"/>
      <c r="C18" s="10" t="s">
        <v>158</v>
      </c>
      <c r="D18" s="28">
        <v>15</v>
      </c>
      <c r="E18" s="9"/>
      <c r="F18" s="28">
        <v>19</v>
      </c>
      <c r="G18" s="9"/>
      <c r="H18" s="28">
        <v>13</v>
      </c>
      <c r="I18" s="9"/>
      <c r="J18" s="9"/>
      <c r="K18" s="28">
        <v>100</v>
      </c>
      <c r="L18" s="28">
        <v>17</v>
      </c>
      <c r="M18" s="9"/>
      <c r="N18" s="28">
        <v>21</v>
      </c>
      <c r="O18" s="9"/>
      <c r="P18" s="28">
        <v>30</v>
      </c>
      <c r="Q18" s="9"/>
      <c r="R18" s="28">
        <v>10</v>
      </c>
      <c r="S18" s="8"/>
      <c r="T18" s="2">
        <f t="shared" si="0"/>
        <v>125</v>
      </c>
      <c r="U18" s="2">
        <f t="shared" si="1"/>
        <v>100</v>
      </c>
      <c r="V18" s="2">
        <f t="shared" si="2"/>
        <v>225</v>
      </c>
      <c r="W18" s="2">
        <f t="shared" si="3"/>
        <v>17.857142857142858</v>
      </c>
      <c r="X18" s="2">
        <f t="shared" si="4"/>
        <v>100</v>
      </c>
      <c r="Y18" s="2">
        <f t="shared" si="5"/>
        <v>58.928571428571431</v>
      </c>
    </row>
    <row r="19" spans="1:25" ht="11.25" customHeight="1" x14ac:dyDescent="0.2">
      <c r="A19" s="12" t="s">
        <v>23</v>
      </c>
      <c r="B19" s="11"/>
      <c r="C19" s="10" t="s">
        <v>161</v>
      </c>
      <c r="D19" s="28">
        <v>15</v>
      </c>
      <c r="E19" s="9"/>
      <c r="F19" s="28">
        <v>21</v>
      </c>
      <c r="G19" s="9"/>
      <c r="H19" s="28">
        <v>17</v>
      </c>
      <c r="I19" s="9"/>
      <c r="J19" s="9"/>
      <c r="K19" s="28">
        <v>95</v>
      </c>
      <c r="L19" s="28">
        <v>16</v>
      </c>
      <c r="M19" s="9"/>
      <c r="N19" s="28">
        <v>20</v>
      </c>
      <c r="O19" s="9"/>
      <c r="P19" s="28">
        <v>30</v>
      </c>
      <c r="Q19" s="9"/>
      <c r="R19" s="28">
        <v>5</v>
      </c>
      <c r="S19" s="8"/>
      <c r="T19" s="2">
        <f t="shared" si="0"/>
        <v>124</v>
      </c>
      <c r="U19" s="2">
        <f t="shared" si="1"/>
        <v>95</v>
      </c>
      <c r="V19" s="2">
        <f t="shared" si="2"/>
        <v>219</v>
      </c>
      <c r="W19" s="2">
        <f t="shared" si="3"/>
        <v>17.714285714285715</v>
      </c>
      <c r="X19" s="2">
        <f t="shared" si="4"/>
        <v>95</v>
      </c>
      <c r="Y19" s="2">
        <f t="shared" si="5"/>
        <v>56.357142857142861</v>
      </c>
    </row>
    <row r="20" spans="1:25" ht="11.25" customHeight="1" x14ac:dyDescent="0.2">
      <c r="A20" s="12" t="s">
        <v>21</v>
      </c>
      <c r="B20" s="11"/>
      <c r="C20" s="10" t="s">
        <v>163</v>
      </c>
      <c r="D20" s="28">
        <v>15</v>
      </c>
      <c r="E20" s="9"/>
      <c r="F20" s="28">
        <v>25</v>
      </c>
      <c r="G20" s="9"/>
      <c r="H20" s="28">
        <v>16</v>
      </c>
      <c r="I20" s="9"/>
      <c r="J20" s="9"/>
      <c r="K20" s="28">
        <v>100</v>
      </c>
      <c r="L20" s="28">
        <v>21</v>
      </c>
      <c r="M20" s="9"/>
      <c r="N20" s="28">
        <v>10</v>
      </c>
      <c r="O20" s="9"/>
      <c r="P20" s="28">
        <v>20</v>
      </c>
      <c r="Q20" s="9"/>
      <c r="R20" s="28">
        <v>15</v>
      </c>
      <c r="S20" s="8"/>
      <c r="T20" s="2">
        <f t="shared" si="0"/>
        <v>122</v>
      </c>
      <c r="U20" s="2">
        <f t="shared" si="1"/>
        <v>100</v>
      </c>
      <c r="V20" s="2">
        <f t="shared" si="2"/>
        <v>222</v>
      </c>
      <c r="W20" s="2">
        <f t="shared" si="3"/>
        <v>17.428571428571427</v>
      </c>
      <c r="X20" s="2">
        <f t="shared" si="4"/>
        <v>100</v>
      </c>
      <c r="Y20" s="2">
        <f t="shared" si="5"/>
        <v>58.714285714285715</v>
      </c>
    </row>
    <row r="21" spans="1:25" ht="11.25" customHeight="1" x14ac:dyDescent="0.2">
      <c r="A21" s="12" t="s">
        <v>19</v>
      </c>
      <c r="B21" s="11"/>
      <c r="C21" s="10" t="s">
        <v>152</v>
      </c>
      <c r="D21" s="28">
        <v>15</v>
      </c>
      <c r="E21" s="9"/>
      <c r="F21" s="28">
        <v>20</v>
      </c>
      <c r="G21" s="9"/>
      <c r="H21" s="28">
        <v>14</v>
      </c>
      <c r="I21" s="9"/>
      <c r="J21" s="9"/>
      <c r="K21" s="28">
        <v>100</v>
      </c>
      <c r="L21" s="28">
        <v>17</v>
      </c>
      <c r="M21" s="9"/>
      <c r="N21" s="28">
        <v>10</v>
      </c>
      <c r="O21" s="9"/>
      <c r="P21" s="28">
        <v>30</v>
      </c>
      <c r="Q21" s="9"/>
      <c r="R21" s="28">
        <v>15</v>
      </c>
      <c r="S21" s="8"/>
      <c r="T21" s="2">
        <f t="shared" si="0"/>
        <v>121</v>
      </c>
      <c r="U21" s="2">
        <f t="shared" si="1"/>
        <v>100</v>
      </c>
      <c r="V21" s="2">
        <f t="shared" si="2"/>
        <v>221</v>
      </c>
      <c r="W21" s="2">
        <f t="shared" si="3"/>
        <v>17.285714285714285</v>
      </c>
      <c r="X21" s="2">
        <f t="shared" si="4"/>
        <v>100</v>
      </c>
      <c r="Y21" s="2">
        <f t="shared" si="5"/>
        <v>58.642857142857139</v>
      </c>
    </row>
    <row r="22" spans="1:25" ht="11.25" customHeight="1" x14ac:dyDescent="0.2">
      <c r="A22" s="12" t="s">
        <v>17</v>
      </c>
      <c r="B22" s="11"/>
      <c r="C22" s="10" t="s">
        <v>151</v>
      </c>
      <c r="D22" s="28">
        <v>15</v>
      </c>
      <c r="E22" s="9"/>
      <c r="F22" s="28">
        <v>24</v>
      </c>
      <c r="G22" s="9"/>
      <c r="H22" s="28">
        <v>18</v>
      </c>
      <c r="I22" s="9"/>
      <c r="J22" s="9"/>
      <c r="K22" s="28">
        <v>95</v>
      </c>
      <c r="L22" s="28">
        <v>15</v>
      </c>
      <c r="M22" s="9"/>
      <c r="N22" s="28">
        <v>9</v>
      </c>
      <c r="O22" s="9"/>
      <c r="P22" s="28">
        <v>30</v>
      </c>
      <c r="Q22" s="9"/>
      <c r="R22" s="28">
        <v>10</v>
      </c>
      <c r="S22" s="8"/>
      <c r="T22" s="2">
        <f t="shared" si="0"/>
        <v>121</v>
      </c>
      <c r="U22" s="2">
        <f t="shared" si="1"/>
        <v>95</v>
      </c>
      <c r="V22" s="2">
        <f t="shared" si="2"/>
        <v>216</v>
      </c>
      <c r="W22" s="2">
        <f t="shared" si="3"/>
        <v>17.285714285714285</v>
      </c>
      <c r="X22" s="2">
        <f t="shared" si="4"/>
        <v>95</v>
      </c>
      <c r="Y22" s="2">
        <f t="shared" si="5"/>
        <v>56.142857142857139</v>
      </c>
    </row>
    <row r="23" spans="1:25" ht="11.25" customHeight="1" x14ac:dyDescent="0.2">
      <c r="A23" s="12" t="s">
        <v>15</v>
      </c>
      <c r="B23" s="11"/>
      <c r="C23" s="10" t="s">
        <v>155</v>
      </c>
      <c r="D23" s="28">
        <v>15</v>
      </c>
      <c r="E23" s="9"/>
      <c r="F23" s="28">
        <v>21</v>
      </c>
      <c r="G23" s="9"/>
      <c r="H23" s="28">
        <v>15</v>
      </c>
      <c r="I23" s="9"/>
      <c r="J23" s="9"/>
      <c r="K23" s="28">
        <v>95</v>
      </c>
      <c r="L23" s="28">
        <v>17</v>
      </c>
      <c r="M23" s="9"/>
      <c r="N23" s="28">
        <v>12</v>
      </c>
      <c r="O23" s="9"/>
      <c r="P23" s="28">
        <v>30</v>
      </c>
      <c r="Q23" s="9"/>
      <c r="R23" s="28">
        <v>11</v>
      </c>
      <c r="S23" s="8"/>
      <c r="T23" s="2">
        <f t="shared" si="0"/>
        <v>121</v>
      </c>
      <c r="U23" s="2">
        <f t="shared" si="1"/>
        <v>95</v>
      </c>
      <c r="V23" s="2">
        <f t="shared" si="2"/>
        <v>216</v>
      </c>
      <c r="W23" s="2">
        <f t="shared" si="3"/>
        <v>17.285714285714285</v>
      </c>
      <c r="X23" s="2">
        <f t="shared" si="4"/>
        <v>95</v>
      </c>
      <c r="Y23" s="2">
        <f t="shared" si="5"/>
        <v>56.142857142857139</v>
      </c>
    </row>
    <row r="24" spans="1:25" ht="11.25" customHeight="1" x14ac:dyDescent="0.2">
      <c r="A24" s="12" t="s">
        <v>13</v>
      </c>
      <c r="B24" s="11"/>
      <c r="C24" s="10" t="s">
        <v>150</v>
      </c>
      <c r="D24" s="28">
        <v>15</v>
      </c>
      <c r="E24" s="9"/>
      <c r="F24" s="28">
        <v>20</v>
      </c>
      <c r="G24" s="9"/>
      <c r="H24" s="28">
        <v>14</v>
      </c>
      <c r="I24" s="9"/>
      <c r="J24" s="9"/>
      <c r="K24" s="28">
        <v>95</v>
      </c>
      <c r="L24" s="28">
        <v>15</v>
      </c>
      <c r="M24" s="9"/>
      <c r="N24" s="28">
        <v>9</v>
      </c>
      <c r="O24" s="9"/>
      <c r="P24" s="28">
        <v>30</v>
      </c>
      <c r="Q24" s="9"/>
      <c r="R24" s="28">
        <v>15</v>
      </c>
      <c r="S24" s="8"/>
      <c r="T24" s="2">
        <f t="shared" si="0"/>
        <v>118</v>
      </c>
      <c r="U24" s="2">
        <f t="shared" si="1"/>
        <v>95</v>
      </c>
      <c r="V24" s="2">
        <f t="shared" si="2"/>
        <v>213</v>
      </c>
      <c r="W24" s="2">
        <f t="shared" si="3"/>
        <v>16.857142857142858</v>
      </c>
      <c r="X24" s="2">
        <f t="shared" si="4"/>
        <v>95</v>
      </c>
      <c r="Y24" s="2">
        <f t="shared" si="5"/>
        <v>55.928571428571431</v>
      </c>
    </row>
    <row r="25" spans="1:25" ht="11.25" customHeight="1" x14ac:dyDescent="0.2">
      <c r="A25" s="12" t="s">
        <v>11</v>
      </c>
      <c r="B25" s="11"/>
      <c r="C25" s="10" t="s">
        <v>162</v>
      </c>
      <c r="D25" s="28">
        <v>15</v>
      </c>
      <c r="E25" s="9"/>
      <c r="F25" s="28">
        <v>21</v>
      </c>
      <c r="G25" s="9"/>
      <c r="H25" s="28">
        <v>14</v>
      </c>
      <c r="I25" s="9"/>
      <c r="J25" s="9"/>
      <c r="K25" s="28">
        <v>100</v>
      </c>
      <c r="L25" s="28">
        <v>15</v>
      </c>
      <c r="M25" s="9"/>
      <c r="N25" s="28">
        <v>10</v>
      </c>
      <c r="O25" s="9"/>
      <c r="P25" s="28">
        <v>30</v>
      </c>
      <c r="Q25" s="9"/>
      <c r="R25" s="28">
        <v>10</v>
      </c>
      <c r="S25" s="8"/>
      <c r="T25" s="2">
        <f t="shared" si="0"/>
        <v>115</v>
      </c>
      <c r="U25" s="2">
        <f t="shared" si="1"/>
        <v>100</v>
      </c>
      <c r="V25" s="2">
        <f t="shared" si="2"/>
        <v>215</v>
      </c>
      <c r="W25" s="2">
        <f t="shared" si="3"/>
        <v>16.428571428571427</v>
      </c>
      <c r="X25" s="2">
        <f t="shared" si="4"/>
        <v>100</v>
      </c>
      <c r="Y25" s="2">
        <f t="shared" si="5"/>
        <v>58.214285714285715</v>
      </c>
    </row>
    <row r="26" spans="1:25" ht="11.25" customHeight="1" x14ac:dyDescent="0.2">
      <c r="A26" s="12" t="s">
        <v>9</v>
      </c>
      <c r="B26" s="11"/>
      <c r="C26" s="10" t="s">
        <v>164</v>
      </c>
      <c r="D26" s="28">
        <v>15</v>
      </c>
      <c r="E26" s="9"/>
      <c r="F26" s="28">
        <v>22</v>
      </c>
      <c r="G26" s="9"/>
      <c r="H26" s="28">
        <v>15</v>
      </c>
      <c r="I26" s="9"/>
      <c r="J26" s="9"/>
      <c r="K26" s="28">
        <v>95</v>
      </c>
      <c r="L26" s="28">
        <v>18</v>
      </c>
      <c r="M26" s="9"/>
      <c r="N26" s="28">
        <v>9</v>
      </c>
      <c r="O26" s="9"/>
      <c r="P26" s="28">
        <v>20</v>
      </c>
      <c r="Q26" s="9"/>
      <c r="R26" s="28">
        <v>5</v>
      </c>
      <c r="S26" s="8"/>
      <c r="T26" s="2">
        <f t="shared" si="0"/>
        <v>104</v>
      </c>
      <c r="U26" s="2">
        <f t="shared" si="1"/>
        <v>95</v>
      </c>
      <c r="V26" s="2">
        <f t="shared" si="2"/>
        <v>199</v>
      </c>
      <c r="W26" s="2">
        <f t="shared" si="3"/>
        <v>14.857142857142858</v>
      </c>
      <c r="X26" s="2">
        <f t="shared" si="4"/>
        <v>95</v>
      </c>
      <c r="Y26" s="2">
        <f t="shared" si="5"/>
        <v>54.928571428571431</v>
      </c>
    </row>
    <row r="27" spans="1:25" ht="11.25" customHeight="1" x14ac:dyDescent="0.2">
      <c r="A27" s="12" t="s">
        <v>7</v>
      </c>
      <c r="B27" s="11"/>
      <c r="C27" s="10" t="s">
        <v>159</v>
      </c>
      <c r="D27" s="28">
        <v>15</v>
      </c>
      <c r="E27" s="9"/>
      <c r="F27" s="28">
        <v>14</v>
      </c>
      <c r="G27" s="9"/>
      <c r="H27" s="28">
        <v>8</v>
      </c>
      <c r="I27" s="9"/>
      <c r="J27" s="9"/>
      <c r="K27" s="28">
        <v>100</v>
      </c>
      <c r="L27" s="28">
        <v>17</v>
      </c>
      <c r="M27" s="9"/>
      <c r="N27" s="28">
        <v>9</v>
      </c>
      <c r="O27" s="9"/>
      <c r="P27" s="28">
        <v>25</v>
      </c>
      <c r="Q27" s="9"/>
      <c r="R27" s="28">
        <v>2</v>
      </c>
      <c r="S27" s="8"/>
      <c r="T27" s="2">
        <f t="shared" si="0"/>
        <v>90</v>
      </c>
      <c r="U27" s="2">
        <f t="shared" si="1"/>
        <v>100</v>
      </c>
      <c r="V27" s="2">
        <f t="shared" si="2"/>
        <v>190</v>
      </c>
      <c r="W27" s="2">
        <f t="shared" si="3"/>
        <v>12.857142857142858</v>
      </c>
      <c r="X27" s="2">
        <f t="shared" si="4"/>
        <v>100</v>
      </c>
      <c r="Y27" s="2">
        <f t="shared" si="5"/>
        <v>56.428571428571431</v>
      </c>
    </row>
    <row r="28" spans="1:25" ht="11.25" customHeight="1" x14ac:dyDescent="0.2">
      <c r="A28" s="12" t="s">
        <v>5</v>
      </c>
      <c r="B28" s="11"/>
      <c r="C28" s="10" t="s">
        <v>166</v>
      </c>
      <c r="D28" s="28">
        <v>15</v>
      </c>
      <c r="E28" s="9"/>
      <c r="F28" s="28">
        <v>14</v>
      </c>
      <c r="G28" s="9"/>
      <c r="H28" s="28">
        <v>11</v>
      </c>
      <c r="I28" s="9"/>
      <c r="J28" s="9"/>
      <c r="K28" s="28">
        <v>95</v>
      </c>
      <c r="L28" s="28">
        <v>17</v>
      </c>
      <c r="M28" s="9"/>
      <c r="N28" s="28">
        <v>9</v>
      </c>
      <c r="O28" s="9"/>
      <c r="P28" s="28">
        <v>15</v>
      </c>
      <c r="Q28" s="9"/>
      <c r="R28" s="28">
        <v>2</v>
      </c>
      <c r="S28" s="8"/>
      <c r="T28" s="2">
        <f t="shared" si="0"/>
        <v>83</v>
      </c>
      <c r="U28" s="2">
        <f t="shared" si="1"/>
        <v>95</v>
      </c>
      <c r="V28" s="2">
        <f t="shared" si="2"/>
        <v>178</v>
      </c>
      <c r="W28" s="2">
        <f t="shared" si="3"/>
        <v>11.857142857142858</v>
      </c>
      <c r="X28" s="2">
        <f t="shared" si="4"/>
        <v>95</v>
      </c>
      <c r="Y28" s="2">
        <f t="shared" si="5"/>
        <v>53.428571428571431</v>
      </c>
    </row>
    <row r="29" spans="1:25" ht="11.25" customHeight="1" x14ac:dyDescent="0.2">
      <c r="A29" s="12" t="s">
        <v>3</v>
      </c>
      <c r="B29" s="11"/>
      <c r="C29" s="10" t="s">
        <v>169</v>
      </c>
      <c r="D29" s="28">
        <v>5</v>
      </c>
      <c r="E29" s="9"/>
      <c r="F29" s="28">
        <v>1</v>
      </c>
      <c r="G29" s="9"/>
      <c r="H29" s="28">
        <v>7</v>
      </c>
      <c r="I29" s="9"/>
      <c r="J29" s="9"/>
      <c r="K29" s="28">
        <v>91</v>
      </c>
      <c r="L29" s="28">
        <v>9</v>
      </c>
      <c r="M29" s="9"/>
      <c r="N29" s="28">
        <v>9</v>
      </c>
      <c r="O29" s="9"/>
      <c r="P29" s="28">
        <v>10</v>
      </c>
      <c r="Q29" s="9"/>
      <c r="R29" s="28">
        <v>0</v>
      </c>
      <c r="S29" s="8"/>
      <c r="T29" s="2">
        <f t="shared" si="0"/>
        <v>41</v>
      </c>
      <c r="U29" s="2">
        <f t="shared" si="1"/>
        <v>91</v>
      </c>
      <c r="V29" s="2">
        <f t="shared" si="2"/>
        <v>132</v>
      </c>
      <c r="W29" s="2">
        <f t="shared" si="3"/>
        <v>5.8571428571428568</v>
      </c>
      <c r="X29" s="2">
        <f t="shared" si="4"/>
        <v>91</v>
      </c>
      <c r="Y29" s="2">
        <f t="shared" si="5"/>
        <v>48.428571428571431</v>
      </c>
    </row>
    <row r="30" spans="1:25" ht="11.25" customHeight="1" x14ac:dyDescent="0.2">
      <c r="A30" s="12" t="s">
        <v>1</v>
      </c>
      <c r="B30" s="11"/>
      <c r="C30" s="10" t="s">
        <v>168</v>
      </c>
      <c r="D30" s="28">
        <v>5</v>
      </c>
      <c r="E30" s="9"/>
      <c r="F30" s="28">
        <v>1</v>
      </c>
      <c r="G30" s="9"/>
      <c r="H30" s="28">
        <v>6</v>
      </c>
      <c r="I30" s="9"/>
      <c r="J30" s="9"/>
      <c r="K30" s="28">
        <v>91</v>
      </c>
      <c r="L30" s="28">
        <v>9</v>
      </c>
      <c r="M30" s="9"/>
      <c r="N30" s="28">
        <v>9</v>
      </c>
      <c r="O30" s="9"/>
      <c r="P30" s="28">
        <v>10</v>
      </c>
      <c r="Q30" s="9"/>
      <c r="R30" s="28">
        <v>0</v>
      </c>
      <c r="S30" s="8"/>
      <c r="T30" s="2">
        <f t="shared" si="0"/>
        <v>40</v>
      </c>
      <c r="U30" s="2">
        <f t="shared" si="1"/>
        <v>91</v>
      </c>
      <c r="V30" s="2">
        <f t="shared" si="2"/>
        <v>131</v>
      </c>
      <c r="W30" s="2">
        <f t="shared" si="3"/>
        <v>5.7142857142857144</v>
      </c>
      <c r="X30" s="2">
        <f t="shared" si="4"/>
        <v>91</v>
      </c>
      <c r="Y30" s="2">
        <f t="shared" si="5"/>
        <v>48.357142857142854</v>
      </c>
    </row>
    <row r="31" spans="1:25" ht="11.25" customHeight="1" thickBot="1" x14ac:dyDescent="0.25">
      <c r="A31" s="7" t="s">
        <v>73</v>
      </c>
      <c r="B31" s="6"/>
      <c r="C31" s="5" t="s">
        <v>156</v>
      </c>
      <c r="D31" s="29">
        <v>5</v>
      </c>
      <c r="E31" s="4"/>
      <c r="F31" s="29">
        <v>1</v>
      </c>
      <c r="G31" s="4"/>
      <c r="H31" s="29">
        <v>6</v>
      </c>
      <c r="I31" s="4"/>
      <c r="J31" s="4"/>
      <c r="K31" s="29">
        <v>91</v>
      </c>
      <c r="L31" s="29">
        <v>11</v>
      </c>
      <c r="M31" s="4"/>
      <c r="N31" s="29">
        <v>0</v>
      </c>
      <c r="O31" s="4"/>
      <c r="P31" s="29">
        <v>0</v>
      </c>
      <c r="Q31" s="4"/>
      <c r="R31" s="29">
        <v>0</v>
      </c>
      <c r="S31" s="27"/>
      <c r="T31" s="2">
        <f t="shared" si="0"/>
        <v>23</v>
      </c>
      <c r="U31" s="2">
        <f t="shared" si="1"/>
        <v>91</v>
      </c>
      <c r="V31" s="2">
        <f t="shared" si="2"/>
        <v>114</v>
      </c>
      <c r="W31" s="2">
        <f t="shared" si="3"/>
        <v>3.2857142857142856</v>
      </c>
      <c r="X31" s="2">
        <f t="shared" si="4"/>
        <v>91</v>
      </c>
      <c r="Y31" s="2">
        <f t="shared" si="5"/>
        <v>47.142857142857146</v>
      </c>
    </row>
  </sheetData>
  <sortState xmlns:xlrd2="http://schemas.microsoft.com/office/spreadsheetml/2017/richdata2" ref="B12:Y31">
    <sortCondition descending="1" ref="T12:T31"/>
  </sortState>
  <mergeCells count="29">
    <mergeCell ref="H4:AA4"/>
    <mergeCell ref="H5:AA5"/>
    <mergeCell ref="T7:U7"/>
    <mergeCell ref="W7:X7"/>
    <mergeCell ref="B3:N3"/>
    <mergeCell ref="B4:C4"/>
    <mergeCell ref="D4:G4"/>
    <mergeCell ref="B5:C5"/>
    <mergeCell ref="H7:I7"/>
    <mergeCell ref="J7:K7"/>
    <mergeCell ref="L7:M7"/>
    <mergeCell ref="N7:O7"/>
    <mergeCell ref="P7:Q7"/>
    <mergeCell ref="R7:S7"/>
    <mergeCell ref="A7:A11"/>
    <mergeCell ref="B7:B8"/>
    <mergeCell ref="C7:C8"/>
    <mergeCell ref="D7:E7"/>
    <mergeCell ref="F7:G7"/>
    <mergeCell ref="D8:E8"/>
    <mergeCell ref="F8:G8"/>
    <mergeCell ref="N8:O8"/>
    <mergeCell ref="P8:Q8"/>
    <mergeCell ref="R8:S8"/>
    <mergeCell ref="B10:C10"/>
    <mergeCell ref="B11:C11"/>
    <mergeCell ref="H8:I8"/>
    <mergeCell ref="J8:K8"/>
    <mergeCell ref="L8:M8"/>
  </mergeCells>
  <pageMargins left="0.39370078740157477" right="0.39370078740157477" top="0.39370078740157477" bottom="0.39370078740157477" header="0" footer="0"/>
  <pageSetup paperSize="9" scale="0" fitToHeight="0" pageOrder="overThenDown" orientation="landscape" horizontalDpi="0" verticalDpi="0" copies="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85A33-674B-4DF0-96BC-74F1B5CABF52}">
  <sheetPr>
    <outlinePr summaryBelow="0" summaryRight="0"/>
    <pageSetUpPr autoPageBreaks="0" fitToPage="1"/>
  </sheetPr>
  <dimension ref="A1:AA31"/>
  <sheetViews>
    <sheetView topLeftCell="A8" workbookViewId="0">
      <selection activeCell="B12" sqref="B12:B31"/>
    </sheetView>
  </sheetViews>
  <sheetFormatPr defaultColWidth="9.109375" defaultRowHeight="10.199999999999999" x14ac:dyDescent="0.2"/>
  <cols>
    <col min="1" max="1" width="5" style="1" customWidth="1"/>
    <col min="2" max="2" width="17" style="1" customWidth="1"/>
    <col min="3" max="3" width="10" style="1" customWidth="1"/>
    <col min="4" max="19" width="4" style="1" customWidth="1"/>
    <col min="20" max="250" width="9.109375" style="1" customWidth="1"/>
    <col min="251" max="16384" width="9.109375" style="1"/>
  </cols>
  <sheetData>
    <row r="1" spans="1:27" ht="11.25" customHeight="1" x14ac:dyDescent="0.2">
      <c r="B1" s="25" t="s">
        <v>70</v>
      </c>
    </row>
    <row r="2" spans="1:27" ht="11.25" customHeight="1" x14ac:dyDescent="0.2"/>
    <row r="3" spans="1:27" ht="11.25" customHeight="1" x14ac:dyDescent="0.2">
      <c r="B3" s="48" t="s">
        <v>958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27" ht="11.25" customHeight="1" x14ac:dyDescent="0.2">
      <c r="B4" s="48" t="s">
        <v>253</v>
      </c>
      <c r="C4" s="48"/>
      <c r="D4" s="48" t="s">
        <v>68</v>
      </c>
      <c r="E4" s="48"/>
      <c r="F4" s="48"/>
      <c r="G4" s="48"/>
      <c r="H4" s="48" t="s">
        <v>133</v>
      </c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</row>
    <row r="5" spans="1:27" ht="11.25" customHeight="1" x14ac:dyDescent="0.2">
      <c r="B5" s="48" t="s">
        <v>66</v>
      </c>
      <c r="C5" s="48"/>
      <c r="H5" s="48" t="s">
        <v>134</v>
      </c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</row>
    <row r="6" spans="1:27" ht="11.25" customHeight="1" thickBot="1" x14ac:dyDescent="0.25"/>
    <row r="7" spans="1:27" ht="99.9" customHeight="1" thickBot="1" x14ac:dyDescent="0.25">
      <c r="A7" s="39" t="s">
        <v>64</v>
      </c>
      <c r="B7" s="42" t="s">
        <v>63</v>
      </c>
      <c r="C7" s="42" t="s">
        <v>62</v>
      </c>
      <c r="D7" s="36" t="s">
        <v>135</v>
      </c>
      <c r="E7" s="36"/>
      <c r="F7" s="36" t="s">
        <v>252</v>
      </c>
      <c r="G7" s="36"/>
      <c r="H7" s="36" t="s">
        <v>137</v>
      </c>
      <c r="I7" s="36"/>
      <c r="J7" s="36" t="s">
        <v>58</v>
      </c>
      <c r="K7" s="36"/>
      <c r="L7" s="36" t="s">
        <v>138</v>
      </c>
      <c r="M7" s="36"/>
      <c r="N7" s="36" t="s">
        <v>139</v>
      </c>
      <c r="O7" s="36"/>
      <c r="P7" s="36" t="s">
        <v>140</v>
      </c>
      <c r="Q7" s="36"/>
      <c r="R7" s="49" t="s">
        <v>141</v>
      </c>
      <c r="S7" s="49"/>
      <c r="T7" s="45" t="s">
        <v>56</v>
      </c>
      <c r="U7" s="46"/>
      <c r="V7" s="24" t="s">
        <v>54</v>
      </c>
      <c r="W7" s="47" t="s">
        <v>55</v>
      </c>
      <c r="X7" s="46"/>
      <c r="Y7" s="23" t="s">
        <v>54</v>
      </c>
    </row>
    <row r="8" spans="1:27" ht="75" customHeight="1" x14ac:dyDescent="0.2">
      <c r="A8" s="40"/>
      <c r="B8" s="43"/>
      <c r="C8" s="43"/>
      <c r="D8" s="37" t="s">
        <v>142</v>
      </c>
      <c r="E8" s="37"/>
      <c r="F8" s="37" t="s">
        <v>251</v>
      </c>
      <c r="G8" s="37"/>
      <c r="H8" s="37" t="s">
        <v>144</v>
      </c>
      <c r="I8" s="37"/>
      <c r="J8" s="37" t="s">
        <v>145</v>
      </c>
      <c r="K8" s="37"/>
      <c r="L8" s="37" t="s">
        <v>144</v>
      </c>
      <c r="M8" s="37"/>
      <c r="N8" s="37" t="s">
        <v>146</v>
      </c>
      <c r="O8" s="37"/>
      <c r="P8" s="37" t="s">
        <v>147</v>
      </c>
      <c r="Q8" s="37"/>
      <c r="R8" s="38" t="s">
        <v>148</v>
      </c>
      <c r="S8" s="38"/>
      <c r="T8" s="2"/>
      <c r="U8" s="2"/>
      <c r="V8" s="2"/>
      <c r="W8" s="2"/>
      <c r="X8" s="2"/>
      <c r="Y8" s="2"/>
    </row>
    <row r="9" spans="1:27" ht="11.25" customHeight="1" x14ac:dyDescent="0.2">
      <c r="A9" s="40"/>
      <c r="B9" s="22"/>
      <c r="C9" s="21"/>
      <c r="D9" s="18" t="s">
        <v>48</v>
      </c>
      <c r="E9" s="18" t="s">
        <v>47</v>
      </c>
      <c r="F9" s="18" t="s">
        <v>48</v>
      </c>
      <c r="G9" s="18" t="s">
        <v>47</v>
      </c>
      <c r="H9" s="18" t="s">
        <v>48</v>
      </c>
      <c r="I9" s="18" t="s">
        <v>47</v>
      </c>
      <c r="J9" s="18" t="s">
        <v>48</v>
      </c>
      <c r="K9" s="18" t="s">
        <v>47</v>
      </c>
      <c r="L9" s="18" t="s">
        <v>48</v>
      </c>
      <c r="M9" s="18" t="s">
        <v>47</v>
      </c>
      <c r="N9" s="18" t="s">
        <v>48</v>
      </c>
      <c r="O9" s="18" t="s">
        <v>47</v>
      </c>
      <c r="P9" s="18" t="s">
        <v>48</v>
      </c>
      <c r="Q9" s="18" t="s">
        <v>47</v>
      </c>
      <c r="R9" s="18" t="s">
        <v>48</v>
      </c>
      <c r="S9" s="20" t="s">
        <v>47</v>
      </c>
      <c r="T9" s="18" t="s">
        <v>48</v>
      </c>
      <c r="U9" s="19" t="s">
        <v>47</v>
      </c>
      <c r="V9" s="19"/>
      <c r="W9" s="18" t="s">
        <v>48</v>
      </c>
      <c r="X9" s="17" t="s">
        <v>47</v>
      </c>
      <c r="Y9" s="2"/>
    </row>
    <row r="10" spans="1:27" ht="11.25" customHeight="1" x14ac:dyDescent="0.2">
      <c r="A10" s="40"/>
      <c r="B10" s="44" t="s">
        <v>46</v>
      </c>
      <c r="C10" s="44"/>
      <c r="D10" s="16" t="s">
        <v>72</v>
      </c>
      <c r="E10" s="16"/>
      <c r="F10" s="16" t="s">
        <v>38</v>
      </c>
      <c r="G10" s="16"/>
      <c r="H10" s="16" t="s">
        <v>73</v>
      </c>
      <c r="I10" s="16"/>
      <c r="J10" s="16"/>
      <c r="K10" s="16">
        <v>100</v>
      </c>
      <c r="L10" s="16" t="s">
        <v>73</v>
      </c>
      <c r="M10" s="16"/>
      <c r="N10" s="16" t="s">
        <v>85</v>
      </c>
      <c r="O10" s="16"/>
      <c r="P10" s="16">
        <v>25</v>
      </c>
      <c r="Q10" s="16"/>
      <c r="R10" s="16" t="s">
        <v>76</v>
      </c>
      <c r="S10" s="15"/>
      <c r="T10" s="2"/>
      <c r="U10" s="2"/>
      <c r="V10" s="2"/>
      <c r="W10" s="2"/>
      <c r="X10" s="2"/>
      <c r="Y10" s="2"/>
    </row>
    <row r="11" spans="1:27" ht="11.25" customHeight="1" x14ac:dyDescent="0.2">
      <c r="A11" s="41"/>
      <c r="B11" s="44" t="s">
        <v>43</v>
      </c>
      <c r="C11" s="44"/>
      <c r="D11" s="14" t="s">
        <v>7</v>
      </c>
      <c r="E11" s="14"/>
      <c r="F11" s="14" t="s">
        <v>178</v>
      </c>
      <c r="G11" s="14"/>
      <c r="H11" s="14" t="s">
        <v>15</v>
      </c>
      <c r="I11" s="14"/>
      <c r="J11" s="14"/>
      <c r="K11" s="14" t="s">
        <v>250</v>
      </c>
      <c r="L11" s="14" t="s">
        <v>11</v>
      </c>
      <c r="M11" s="14"/>
      <c r="N11" s="14" t="s">
        <v>17</v>
      </c>
      <c r="O11" s="14"/>
      <c r="P11" s="14" t="s">
        <v>3</v>
      </c>
      <c r="Q11" s="14"/>
      <c r="R11" s="14" t="s">
        <v>11</v>
      </c>
      <c r="S11" s="13"/>
      <c r="T11" s="2"/>
      <c r="U11" s="2"/>
      <c r="V11" s="2"/>
      <c r="W11" s="2"/>
      <c r="X11" s="2"/>
      <c r="Y11" s="2"/>
    </row>
    <row r="12" spans="1:27" ht="11.25" customHeight="1" x14ac:dyDescent="0.2">
      <c r="A12" s="12" t="s">
        <v>37</v>
      </c>
      <c r="B12" s="11"/>
      <c r="C12" s="10" t="s">
        <v>249</v>
      </c>
      <c r="D12" s="28">
        <v>30</v>
      </c>
      <c r="E12" s="9"/>
      <c r="F12" s="28">
        <v>35</v>
      </c>
      <c r="G12" s="9"/>
      <c r="H12" s="28">
        <v>15</v>
      </c>
      <c r="I12" s="9"/>
      <c r="J12" s="9"/>
      <c r="K12" s="28">
        <v>91</v>
      </c>
      <c r="L12" s="28">
        <v>14</v>
      </c>
      <c r="M12" s="9"/>
      <c r="N12" s="28">
        <v>10</v>
      </c>
      <c r="O12" s="9"/>
      <c r="P12" s="28">
        <v>25</v>
      </c>
      <c r="Q12" s="9"/>
      <c r="R12" s="28">
        <v>20</v>
      </c>
      <c r="S12" s="8"/>
      <c r="T12" s="2">
        <f>SUM(R12,P12,N12,L12,H12,F12,D12)</f>
        <v>149</v>
      </c>
      <c r="U12" s="2">
        <f t="shared" ref="U12:U31" si="0">SUM(S12,Q12,O12,M12,K12)</f>
        <v>91</v>
      </c>
      <c r="V12" s="2">
        <f t="shared" ref="V12:V31" si="1">SUM(T12:U12)</f>
        <v>240</v>
      </c>
      <c r="W12" s="2">
        <f>AVERAGE(R12,P12,N12,L12,H12,F12,D12)</f>
        <v>21.285714285714285</v>
      </c>
      <c r="X12" s="2">
        <f t="shared" ref="X12:X31" si="2">AVERAGE(S12,Q12,O12,M12,K12)</f>
        <v>91</v>
      </c>
      <c r="Y12" s="2">
        <f t="shared" ref="Y12:Y31" si="3">AVERAGE(X12,W12)</f>
        <v>56.142857142857139</v>
      </c>
    </row>
    <row r="13" spans="1:27" ht="11.25" customHeight="1" x14ac:dyDescent="0.2">
      <c r="A13" s="12" t="s">
        <v>35</v>
      </c>
      <c r="B13" s="11"/>
      <c r="C13" s="10" t="s">
        <v>245</v>
      </c>
      <c r="D13" s="28">
        <v>15</v>
      </c>
      <c r="E13" s="9"/>
      <c r="F13" s="28">
        <v>34</v>
      </c>
      <c r="G13" s="9"/>
      <c r="H13" s="28">
        <v>13</v>
      </c>
      <c r="I13" s="9"/>
      <c r="J13" s="9"/>
      <c r="K13" s="28">
        <v>91</v>
      </c>
      <c r="L13" s="28">
        <v>16</v>
      </c>
      <c r="M13" s="9"/>
      <c r="N13" s="28">
        <v>17</v>
      </c>
      <c r="O13" s="9"/>
      <c r="P13" s="28">
        <v>25</v>
      </c>
      <c r="Q13" s="9"/>
      <c r="R13" s="28">
        <v>25</v>
      </c>
      <c r="S13" s="8"/>
      <c r="T13" s="2">
        <f t="shared" ref="T13:T31" si="4">SUM(R13,P13,N13,L13,H13,F13,D13)</f>
        <v>145</v>
      </c>
      <c r="U13" s="2">
        <f t="shared" si="0"/>
        <v>91</v>
      </c>
      <c r="V13" s="2">
        <f t="shared" si="1"/>
        <v>236</v>
      </c>
      <c r="W13" s="2">
        <f t="shared" ref="W13:W31" si="5">AVERAGE(R13,P13,N13,L13,H13,F13,D13)</f>
        <v>20.714285714285715</v>
      </c>
      <c r="X13" s="2">
        <f t="shared" si="2"/>
        <v>91</v>
      </c>
      <c r="Y13" s="2">
        <f t="shared" si="3"/>
        <v>55.857142857142861</v>
      </c>
    </row>
    <row r="14" spans="1:27" ht="11.25" customHeight="1" x14ac:dyDescent="0.2">
      <c r="A14" s="12" t="s">
        <v>33</v>
      </c>
      <c r="B14" s="11"/>
      <c r="C14" s="10" t="s">
        <v>241</v>
      </c>
      <c r="D14" s="28">
        <v>15</v>
      </c>
      <c r="E14" s="9"/>
      <c r="F14" s="28">
        <v>35</v>
      </c>
      <c r="G14" s="9"/>
      <c r="H14" s="28">
        <v>16</v>
      </c>
      <c r="I14" s="9"/>
      <c r="J14" s="9"/>
      <c r="K14" s="28">
        <v>91</v>
      </c>
      <c r="L14" s="28">
        <v>20</v>
      </c>
      <c r="M14" s="9"/>
      <c r="N14" s="28">
        <v>22</v>
      </c>
      <c r="O14" s="9"/>
      <c r="P14" s="28">
        <v>20</v>
      </c>
      <c r="Q14" s="9"/>
      <c r="R14" s="28">
        <v>15</v>
      </c>
      <c r="S14" s="8"/>
      <c r="T14" s="2">
        <f t="shared" si="4"/>
        <v>143</v>
      </c>
      <c r="U14" s="2">
        <f t="shared" si="0"/>
        <v>91</v>
      </c>
      <c r="V14" s="2">
        <f t="shared" si="1"/>
        <v>234</v>
      </c>
      <c r="W14" s="2">
        <f t="shared" si="5"/>
        <v>20.428571428571427</v>
      </c>
      <c r="X14" s="2">
        <f t="shared" si="2"/>
        <v>91</v>
      </c>
      <c r="Y14" s="2">
        <f t="shared" si="3"/>
        <v>55.714285714285715</v>
      </c>
    </row>
    <row r="15" spans="1:27" ht="11.25" customHeight="1" x14ac:dyDescent="0.2">
      <c r="A15" s="12" t="s">
        <v>31</v>
      </c>
      <c r="B15" s="11"/>
      <c r="C15" s="10" t="s">
        <v>240</v>
      </c>
      <c r="D15" s="28">
        <v>15</v>
      </c>
      <c r="E15" s="9"/>
      <c r="F15" s="28">
        <v>35</v>
      </c>
      <c r="G15" s="9"/>
      <c r="H15" s="28">
        <v>13</v>
      </c>
      <c r="I15" s="9"/>
      <c r="J15" s="9"/>
      <c r="K15" s="28">
        <v>91</v>
      </c>
      <c r="L15" s="28">
        <v>21</v>
      </c>
      <c r="M15" s="9"/>
      <c r="N15" s="28">
        <v>11</v>
      </c>
      <c r="O15" s="9"/>
      <c r="P15" s="28">
        <v>20</v>
      </c>
      <c r="Q15" s="9"/>
      <c r="R15" s="28">
        <v>25</v>
      </c>
      <c r="S15" s="8"/>
      <c r="T15" s="2">
        <f t="shared" si="4"/>
        <v>140</v>
      </c>
      <c r="U15" s="2">
        <f t="shared" si="0"/>
        <v>91</v>
      </c>
      <c r="V15" s="2">
        <f t="shared" si="1"/>
        <v>231</v>
      </c>
      <c r="W15" s="2">
        <f t="shared" si="5"/>
        <v>20</v>
      </c>
      <c r="X15" s="2">
        <f t="shared" si="2"/>
        <v>91</v>
      </c>
      <c r="Y15" s="2">
        <f t="shared" si="3"/>
        <v>55.5</v>
      </c>
    </row>
    <row r="16" spans="1:27" ht="11.25" customHeight="1" x14ac:dyDescent="0.2">
      <c r="A16" s="12" t="s">
        <v>29</v>
      </c>
      <c r="B16" s="11"/>
      <c r="C16" s="10" t="s">
        <v>230</v>
      </c>
      <c r="D16" s="28">
        <v>15</v>
      </c>
      <c r="E16" s="9"/>
      <c r="F16" s="28">
        <v>33</v>
      </c>
      <c r="G16" s="9"/>
      <c r="H16" s="28">
        <v>20</v>
      </c>
      <c r="I16" s="9"/>
      <c r="J16" s="9"/>
      <c r="K16" s="28">
        <v>91</v>
      </c>
      <c r="L16" s="28">
        <v>16</v>
      </c>
      <c r="M16" s="9"/>
      <c r="N16" s="28">
        <v>13</v>
      </c>
      <c r="O16" s="9"/>
      <c r="P16" s="28">
        <v>20</v>
      </c>
      <c r="Q16" s="9"/>
      <c r="R16" s="28">
        <v>20</v>
      </c>
      <c r="S16" s="8"/>
      <c r="T16" s="2">
        <f t="shared" si="4"/>
        <v>137</v>
      </c>
      <c r="U16" s="2">
        <f t="shared" si="0"/>
        <v>91</v>
      </c>
      <c r="V16" s="2">
        <f t="shared" si="1"/>
        <v>228</v>
      </c>
      <c r="W16" s="2">
        <f t="shared" si="5"/>
        <v>19.571428571428573</v>
      </c>
      <c r="X16" s="2">
        <f t="shared" si="2"/>
        <v>91</v>
      </c>
      <c r="Y16" s="2">
        <f t="shared" si="3"/>
        <v>55.285714285714285</v>
      </c>
    </row>
    <row r="17" spans="1:25" ht="11.25" customHeight="1" x14ac:dyDescent="0.2">
      <c r="A17" s="12" t="s">
        <v>27</v>
      </c>
      <c r="B17" s="11"/>
      <c r="C17" s="10" t="s">
        <v>238</v>
      </c>
      <c r="D17" s="28">
        <v>15</v>
      </c>
      <c r="E17" s="9"/>
      <c r="F17" s="28">
        <v>35</v>
      </c>
      <c r="G17" s="9"/>
      <c r="H17" s="28">
        <v>13</v>
      </c>
      <c r="I17" s="9"/>
      <c r="J17" s="9"/>
      <c r="K17" s="28">
        <v>91</v>
      </c>
      <c r="L17" s="28">
        <v>15</v>
      </c>
      <c r="M17" s="9"/>
      <c r="N17" s="28">
        <v>13</v>
      </c>
      <c r="O17" s="9"/>
      <c r="P17" s="28">
        <v>20</v>
      </c>
      <c r="Q17" s="9"/>
      <c r="R17" s="28">
        <v>25</v>
      </c>
      <c r="S17" s="8"/>
      <c r="T17" s="2">
        <f t="shared" si="4"/>
        <v>136</v>
      </c>
      <c r="U17" s="2">
        <f t="shared" si="0"/>
        <v>91</v>
      </c>
      <c r="V17" s="2">
        <f t="shared" si="1"/>
        <v>227</v>
      </c>
      <c r="W17" s="2">
        <f t="shared" si="5"/>
        <v>19.428571428571427</v>
      </c>
      <c r="X17" s="2">
        <f t="shared" si="2"/>
        <v>91</v>
      </c>
      <c r="Y17" s="2">
        <f t="shared" si="3"/>
        <v>55.214285714285715</v>
      </c>
    </row>
    <row r="18" spans="1:25" ht="11.25" customHeight="1" x14ac:dyDescent="0.2">
      <c r="A18" s="12" t="s">
        <v>25</v>
      </c>
      <c r="B18" s="11"/>
      <c r="C18" s="10" t="s">
        <v>247</v>
      </c>
      <c r="D18" s="28">
        <v>15</v>
      </c>
      <c r="E18" s="9"/>
      <c r="F18" s="28">
        <v>34</v>
      </c>
      <c r="G18" s="9"/>
      <c r="H18" s="28">
        <v>11</v>
      </c>
      <c r="I18" s="9"/>
      <c r="J18" s="9"/>
      <c r="K18" s="28">
        <v>59</v>
      </c>
      <c r="L18" s="28">
        <v>16</v>
      </c>
      <c r="M18" s="9"/>
      <c r="N18" s="28">
        <v>9</v>
      </c>
      <c r="O18" s="9"/>
      <c r="P18" s="28">
        <v>25</v>
      </c>
      <c r="Q18" s="9"/>
      <c r="R18" s="28">
        <v>19</v>
      </c>
      <c r="S18" s="8"/>
      <c r="T18" s="2">
        <f t="shared" si="4"/>
        <v>129</v>
      </c>
      <c r="U18" s="2">
        <f t="shared" si="0"/>
        <v>59</v>
      </c>
      <c r="V18" s="2">
        <f t="shared" si="1"/>
        <v>188</v>
      </c>
      <c r="W18" s="2">
        <f t="shared" si="5"/>
        <v>18.428571428571427</v>
      </c>
      <c r="X18" s="2">
        <f t="shared" si="2"/>
        <v>59</v>
      </c>
      <c r="Y18" s="2">
        <f t="shared" si="3"/>
        <v>38.714285714285715</v>
      </c>
    </row>
    <row r="19" spans="1:25" ht="11.25" customHeight="1" x14ac:dyDescent="0.2">
      <c r="A19" s="12" t="s">
        <v>23</v>
      </c>
      <c r="B19" s="11"/>
      <c r="C19" s="10" t="s">
        <v>244</v>
      </c>
      <c r="D19" s="28">
        <v>15</v>
      </c>
      <c r="E19" s="9"/>
      <c r="F19" s="28">
        <v>34</v>
      </c>
      <c r="G19" s="9"/>
      <c r="H19" s="28">
        <v>12</v>
      </c>
      <c r="I19" s="9"/>
      <c r="J19" s="9"/>
      <c r="K19" s="28">
        <v>91</v>
      </c>
      <c r="L19" s="28">
        <v>14</v>
      </c>
      <c r="M19" s="9"/>
      <c r="N19" s="28">
        <v>14</v>
      </c>
      <c r="O19" s="9"/>
      <c r="P19" s="28">
        <v>25</v>
      </c>
      <c r="Q19" s="9"/>
      <c r="R19" s="28">
        <v>14</v>
      </c>
      <c r="S19" s="8"/>
      <c r="T19" s="2">
        <f t="shared" si="4"/>
        <v>128</v>
      </c>
      <c r="U19" s="2">
        <f t="shared" si="0"/>
        <v>91</v>
      </c>
      <c r="V19" s="2">
        <f t="shared" si="1"/>
        <v>219</v>
      </c>
      <c r="W19" s="2">
        <f t="shared" si="5"/>
        <v>18.285714285714285</v>
      </c>
      <c r="X19" s="2">
        <f t="shared" si="2"/>
        <v>91</v>
      </c>
      <c r="Y19" s="2">
        <f t="shared" si="3"/>
        <v>54.642857142857139</v>
      </c>
    </row>
    <row r="20" spans="1:25" ht="11.25" customHeight="1" x14ac:dyDescent="0.2">
      <c r="A20" s="12" t="s">
        <v>21</v>
      </c>
      <c r="B20" s="11"/>
      <c r="C20" s="10" t="s">
        <v>246</v>
      </c>
      <c r="D20" s="28">
        <v>15</v>
      </c>
      <c r="E20" s="9"/>
      <c r="F20" s="28">
        <v>30</v>
      </c>
      <c r="G20" s="9"/>
      <c r="H20" s="28">
        <v>7</v>
      </c>
      <c r="I20" s="9"/>
      <c r="J20" s="9"/>
      <c r="K20" s="28">
        <v>91</v>
      </c>
      <c r="L20" s="28">
        <v>17</v>
      </c>
      <c r="M20" s="9"/>
      <c r="N20" s="28">
        <v>9</v>
      </c>
      <c r="O20" s="9"/>
      <c r="P20" s="28">
        <v>25</v>
      </c>
      <c r="Q20" s="9"/>
      <c r="R20" s="28">
        <v>17</v>
      </c>
      <c r="S20" s="8"/>
      <c r="T20" s="2">
        <f t="shared" si="4"/>
        <v>120</v>
      </c>
      <c r="U20" s="2">
        <f t="shared" si="0"/>
        <v>91</v>
      </c>
      <c r="V20" s="2">
        <f t="shared" si="1"/>
        <v>211</v>
      </c>
      <c r="W20" s="2">
        <f t="shared" si="5"/>
        <v>17.142857142857142</v>
      </c>
      <c r="X20" s="2">
        <f t="shared" si="2"/>
        <v>91</v>
      </c>
      <c r="Y20" s="2">
        <f t="shared" si="3"/>
        <v>54.071428571428569</v>
      </c>
    </row>
    <row r="21" spans="1:25" ht="11.25" customHeight="1" x14ac:dyDescent="0.2">
      <c r="A21" s="12" t="s">
        <v>19</v>
      </c>
      <c r="B21" s="11"/>
      <c r="C21" s="10" t="s">
        <v>232</v>
      </c>
      <c r="D21" s="28">
        <v>15</v>
      </c>
      <c r="E21" s="9"/>
      <c r="F21" s="28">
        <v>34</v>
      </c>
      <c r="G21" s="9"/>
      <c r="H21" s="28">
        <v>12</v>
      </c>
      <c r="I21" s="9"/>
      <c r="J21" s="9"/>
      <c r="K21" s="28">
        <v>75</v>
      </c>
      <c r="L21" s="28">
        <v>16</v>
      </c>
      <c r="M21" s="9"/>
      <c r="N21" s="28">
        <v>7</v>
      </c>
      <c r="O21" s="9"/>
      <c r="P21" s="28">
        <v>20</v>
      </c>
      <c r="Q21" s="9"/>
      <c r="R21" s="28">
        <v>12</v>
      </c>
      <c r="S21" s="8"/>
      <c r="T21" s="2">
        <f t="shared" si="4"/>
        <v>116</v>
      </c>
      <c r="U21" s="2">
        <f t="shared" si="0"/>
        <v>75</v>
      </c>
      <c r="V21" s="2">
        <f t="shared" si="1"/>
        <v>191</v>
      </c>
      <c r="W21" s="2">
        <f t="shared" si="5"/>
        <v>16.571428571428573</v>
      </c>
      <c r="X21" s="2">
        <f t="shared" si="2"/>
        <v>75</v>
      </c>
      <c r="Y21" s="2">
        <f t="shared" si="3"/>
        <v>45.785714285714285</v>
      </c>
    </row>
    <row r="22" spans="1:25" ht="11.25" customHeight="1" x14ac:dyDescent="0.2">
      <c r="A22" s="12" t="s">
        <v>17</v>
      </c>
      <c r="B22" s="11"/>
      <c r="C22" s="10" t="s">
        <v>239</v>
      </c>
      <c r="D22" s="28">
        <v>15</v>
      </c>
      <c r="E22" s="9"/>
      <c r="F22" s="28">
        <v>28</v>
      </c>
      <c r="G22" s="9"/>
      <c r="H22" s="28">
        <v>12</v>
      </c>
      <c r="I22" s="9"/>
      <c r="J22" s="9"/>
      <c r="K22" s="28">
        <v>85</v>
      </c>
      <c r="L22" s="28">
        <v>11</v>
      </c>
      <c r="M22" s="9"/>
      <c r="N22" s="28">
        <v>17</v>
      </c>
      <c r="O22" s="9"/>
      <c r="P22" s="28">
        <v>20</v>
      </c>
      <c r="Q22" s="9"/>
      <c r="R22" s="28">
        <v>12</v>
      </c>
      <c r="S22" s="8"/>
      <c r="T22" s="2">
        <f t="shared" si="4"/>
        <v>115</v>
      </c>
      <c r="U22" s="2">
        <f t="shared" si="0"/>
        <v>85</v>
      </c>
      <c r="V22" s="2">
        <f t="shared" si="1"/>
        <v>200</v>
      </c>
      <c r="W22" s="2">
        <f t="shared" si="5"/>
        <v>16.428571428571427</v>
      </c>
      <c r="X22" s="2">
        <f t="shared" si="2"/>
        <v>85</v>
      </c>
      <c r="Y22" s="2">
        <f t="shared" si="3"/>
        <v>50.714285714285715</v>
      </c>
    </row>
    <row r="23" spans="1:25" ht="11.25" customHeight="1" x14ac:dyDescent="0.2">
      <c r="A23" s="12" t="s">
        <v>15</v>
      </c>
      <c r="B23" s="11"/>
      <c r="C23" s="10" t="s">
        <v>242</v>
      </c>
      <c r="D23" s="28">
        <v>15</v>
      </c>
      <c r="E23" s="9"/>
      <c r="F23" s="28">
        <v>32</v>
      </c>
      <c r="G23" s="9"/>
      <c r="H23" s="28">
        <v>13</v>
      </c>
      <c r="I23" s="9"/>
      <c r="J23" s="9"/>
      <c r="K23" s="28">
        <v>75</v>
      </c>
      <c r="L23" s="28">
        <v>14</v>
      </c>
      <c r="M23" s="9"/>
      <c r="N23" s="28">
        <v>14</v>
      </c>
      <c r="O23" s="9"/>
      <c r="P23" s="28">
        <v>15</v>
      </c>
      <c r="Q23" s="9"/>
      <c r="R23" s="28">
        <v>7</v>
      </c>
      <c r="S23" s="8"/>
      <c r="T23" s="2">
        <f t="shared" si="4"/>
        <v>110</v>
      </c>
      <c r="U23" s="2">
        <f t="shared" si="0"/>
        <v>75</v>
      </c>
      <c r="V23" s="2">
        <f t="shared" si="1"/>
        <v>185</v>
      </c>
      <c r="W23" s="2">
        <f t="shared" si="5"/>
        <v>15.714285714285714</v>
      </c>
      <c r="X23" s="2">
        <f t="shared" si="2"/>
        <v>75</v>
      </c>
      <c r="Y23" s="2">
        <f t="shared" si="3"/>
        <v>45.357142857142854</v>
      </c>
    </row>
    <row r="24" spans="1:25" ht="11.25" customHeight="1" x14ac:dyDescent="0.2">
      <c r="A24" s="12" t="s">
        <v>13</v>
      </c>
      <c r="B24" s="11"/>
      <c r="C24" s="10" t="s">
        <v>248</v>
      </c>
      <c r="D24" s="28">
        <v>15</v>
      </c>
      <c r="E24" s="9"/>
      <c r="F24" s="28">
        <v>32</v>
      </c>
      <c r="G24" s="9"/>
      <c r="H24" s="28">
        <v>15</v>
      </c>
      <c r="I24" s="9"/>
      <c r="J24" s="9"/>
      <c r="K24" s="28">
        <v>91</v>
      </c>
      <c r="L24" s="28">
        <v>8</v>
      </c>
      <c r="M24" s="9"/>
      <c r="N24" s="28">
        <v>6</v>
      </c>
      <c r="O24" s="9"/>
      <c r="P24" s="28">
        <v>20</v>
      </c>
      <c r="Q24" s="9"/>
      <c r="R24" s="28">
        <v>13</v>
      </c>
      <c r="S24" s="8"/>
      <c r="T24" s="2">
        <f t="shared" si="4"/>
        <v>109</v>
      </c>
      <c r="U24" s="2">
        <f t="shared" si="0"/>
        <v>91</v>
      </c>
      <c r="V24" s="2">
        <f t="shared" si="1"/>
        <v>200</v>
      </c>
      <c r="W24" s="2">
        <f t="shared" si="5"/>
        <v>15.571428571428571</v>
      </c>
      <c r="X24" s="2">
        <f t="shared" si="2"/>
        <v>91</v>
      </c>
      <c r="Y24" s="2">
        <f t="shared" si="3"/>
        <v>53.285714285714285</v>
      </c>
    </row>
    <row r="25" spans="1:25" ht="11.25" customHeight="1" x14ac:dyDescent="0.2">
      <c r="A25" s="12" t="s">
        <v>11</v>
      </c>
      <c r="B25" s="11"/>
      <c r="C25" s="10" t="s">
        <v>236</v>
      </c>
      <c r="D25" s="28">
        <v>15</v>
      </c>
      <c r="E25" s="9"/>
      <c r="F25" s="28">
        <v>34</v>
      </c>
      <c r="G25" s="9"/>
      <c r="H25" s="28">
        <v>14</v>
      </c>
      <c r="I25" s="9"/>
      <c r="J25" s="9"/>
      <c r="K25" s="28">
        <v>75</v>
      </c>
      <c r="L25" s="28">
        <v>14</v>
      </c>
      <c r="M25" s="9"/>
      <c r="N25" s="28">
        <v>8</v>
      </c>
      <c r="O25" s="9"/>
      <c r="P25" s="28">
        <v>10</v>
      </c>
      <c r="Q25" s="9"/>
      <c r="R25" s="28">
        <v>13</v>
      </c>
      <c r="S25" s="8"/>
      <c r="T25" s="2">
        <f t="shared" si="4"/>
        <v>108</v>
      </c>
      <c r="U25" s="2">
        <f t="shared" si="0"/>
        <v>75</v>
      </c>
      <c r="V25" s="2">
        <f t="shared" si="1"/>
        <v>183</v>
      </c>
      <c r="W25" s="2">
        <f t="shared" si="5"/>
        <v>15.428571428571429</v>
      </c>
      <c r="X25" s="2">
        <f t="shared" si="2"/>
        <v>75</v>
      </c>
      <c r="Y25" s="2">
        <f t="shared" si="3"/>
        <v>45.214285714285715</v>
      </c>
    </row>
    <row r="26" spans="1:25" ht="11.25" customHeight="1" x14ac:dyDescent="0.2">
      <c r="A26" s="12" t="s">
        <v>9</v>
      </c>
      <c r="B26" s="11"/>
      <c r="C26" s="10" t="s">
        <v>243</v>
      </c>
      <c r="D26" s="28">
        <v>15</v>
      </c>
      <c r="E26" s="9"/>
      <c r="F26" s="28">
        <v>30</v>
      </c>
      <c r="G26" s="9"/>
      <c r="H26" s="28">
        <v>13</v>
      </c>
      <c r="I26" s="9"/>
      <c r="J26" s="9"/>
      <c r="K26" s="28">
        <v>80</v>
      </c>
      <c r="L26" s="28">
        <v>16</v>
      </c>
      <c r="M26" s="9"/>
      <c r="N26" s="28">
        <v>7</v>
      </c>
      <c r="O26" s="9"/>
      <c r="P26" s="28">
        <v>15</v>
      </c>
      <c r="Q26" s="9"/>
      <c r="R26" s="28">
        <v>8</v>
      </c>
      <c r="S26" s="8"/>
      <c r="T26" s="2">
        <f t="shared" si="4"/>
        <v>104</v>
      </c>
      <c r="U26" s="2">
        <f t="shared" si="0"/>
        <v>80</v>
      </c>
      <c r="V26" s="2">
        <f t="shared" si="1"/>
        <v>184</v>
      </c>
      <c r="W26" s="2">
        <f t="shared" si="5"/>
        <v>14.857142857142858</v>
      </c>
      <c r="X26" s="2">
        <f t="shared" si="2"/>
        <v>80</v>
      </c>
      <c r="Y26" s="2">
        <f t="shared" si="3"/>
        <v>47.428571428571431</v>
      </c>
    </row>
    <row r="27" spans="1:25" ht="11.25" customHeight="1" x14ac:dyDescent="0.2">
      <c r="A27" s="12" t="s">
        <v>7</v>
      </c>
      <c r="B27" s="11"/>
      <c r="C27" s="10" t="s">
        <v>233</v>
      </c>
      <c r="D27" s="28">
        <v>15</v>
      </c>
      <c r="E27" s="9"/>
      <c r="F27" s="28">
        <v>30</v>
      </c>
      <c r="G27" s="9"/>
      <c r="H27" s="28">
        <v>11</v>
      </c>
      <c r="I27" s="9"/>
      <c r="J27" s="9"/>
      <c r="K27" s="28">
        <v>91</v>
      </c>
      <c r="L27" s="28">
        <v>14</v>
      </c>
      <c r="M27" s="9"/>
      <c r="N27" s="28">
        <v>15</v>
      </c>
      <c r="O27" s="9"/>
      <c r="P27" s="28">
        <v>10</v>
      </c>
      <c r="Q27" s="9"/>
      <c r="R27" s="28">
        <v>7</v>
      </c>
      <c r="S27" s="8"/>
      <c r="T27" s="2">
        <f t="shared" si="4"/>
        <v>102</v>
      </c>
      <c r="U27" s="2">
        <f t="shared" si="0"/>
        <v>91</v>
      </c>
      <c r="V27" s="2">
        <f t="shared" si="1"/>
        <v>193</v>
      </c>
      <c r="W27" s="2">
        <f t="shared" si="5"/>
        <v>14.571428571428571</v>
      </c>
      <c r="X27" s="2">
        <f t="shared" si="2"/>
        <v>91</v>
      </c>
      <c r="Y27" s="2">
        <f t="shared" si="3"/>
        <v>52.785714285714285</v>
      </c>
    </row>
    <row r="28" spans="1:25" ht="11.25" customHeight="1" x14ac:dyDescent="0.2">
      <c r="A28" s="12" t="s">
        <v>5</v>
      </c>
      <c r="B28" s="11"/>
      <c r="C28" s="10" t="s">
        <v>235</v>
      </c>
      <c r="D28" s="28">
        <v>15</v>
      </c>
      <c r="E28" s="9"/>
      <c r="F28" s="28">
        <v>28</v>
      </c>
      <c r="G28" s="9"/>
      <c r="H28" s="28">
        <v>7</v>
      </c>
      <c r="I28" s="9"/>
      <c r="J28" s="9"/>
      <c r="K28" s="28">
        <v>91</v>
      </c>
      <c r="L28" s="28">
        <v>15</v>
      </c>
      <c r="M28" s="9"/>
      <c r="N28" s="28">
        <v>7</v>
      </c>
      <c r="O28" s="9"/>
      <c r="P28" s="28">
        <v>15</v>
      </c>
      <c r="Q28" s="9"/>
      <c r="R28" s="28">
        <v>8</v>
      </c>
      <c r="S28" s="8"/>
      <c r="T28" s="2">
        <f t="shared" si="4"/>
        <v>95</v>
      </c>
      <c r="U28" s="2">
        <f t="shared" si="0"/>
        <v>91</v>
      </c>
      <c r="V28" s="2">
        <f t="shared" si="1"/>
        <v>186</v>
      </c>
      <c r="W28" s="2">
        <f t="shared" si="5"/>
        <v>13.571428571428571</v>
      </c>
      <c r="X28" s="2">
        <f t="shared" si="2"/>
        <v>91</v>
      </c>
      <c r="Y28" s="2">
        <f t="shared" si="3"/>
        <v>52.285714285714285</v>
      </c>
    </row>
    <row r="29" spans="1:25" ht="11.25" customHeight="1" x14ac:dyDescent="0.2">
      <c r="A29" s="12" t="s">
        <v>3</v>
      </c>
      <c r="B29" s="11"/>
      <c r="C29" s="10" t="s">
        <v>231</v>
      </c>
      <c r="D29" s="28">
        <v>15</v>
      </c>
      <c r="E29" s="9"/>
      <c r="F29" s="28">
        <v>28</v>
      </c>
      <c r="G29" s="9"/>
      <c r="H29" s="28">
        <v>13</v>
      </c>
      <c r="I29" s="9"/>
      <c r="J29" s="9"/>
      <c r="K29" s="28">
        <v>59</v>
      </c>
      <c r="L29" s="28">
        <v>15</v>
      </c>
      <c r="M29" s="9"/>
      <c r="N29" s="28">
        <v>9</v>
      </c>
      <c r="O29" s="9"/>
      <c r="P29" s="28">
        <v>0</v>
      </c>
      <c r="Q29" s="9"/>
      <c r="R29" s="28">
        <v>13</v>
      </c>
      <c r="S29" s="8"/>
      <c r="T29" s="2">
        <f t="shared" si="4"/>
        <v>93</v>
      </c>
      <c r="U29" s="2">
        <f t="shared" si="0"/>
        <v>59</v>
      </c>
      <c r="V29" s="2">
        <f t="shared" si="1"/>
        <v>152</v>
      </c>
      <c r="W29" s="2">
        <f t="shared" si="5"/>
        <v>13.285714285714286</v>
      </c>
      <c r="X29" s="2">
        <f t="shared" si="2"/>
        <v>59</v>
      </c>
      <c r="Y29" s="2">
        <f t="shared" si="3"/>
        <v>36.142857142857146</v>
      </c>
    </row>
    <row r="30" spans="1:25" ht="11.25" customHeight="1" x14ac:dyDescent="0.2">
      <c r="A30" s="12" t="s">
        <v>1</v>
      </c>
      <c r="B30" s="11"/>
      <c r="C30" s="10" t="s">
        <v>237</v>
      </c>
      <c r="D30" s="28">
        <v>15</v>
      </c>
      <c r="E30" s="9"/>
      <c r="F30" s="28">
        <v>28</v>
      </c>
      <c r="G30" s="9"/>
      <c r="H30" s="28">
        <v>8</v>
      </c>
      <c r="I30" s="9"/>
      <c r="J30" s="9"/>
      <c r="K30" s="28">
        <v>91</v>
      </c>
      <c r="L30" s="28">
        <v>14</v>
      </c>
      <c r="M30" s="9"/>
      <c r="N30" s="28">
        <v>7</v>
      </c>
      <c r="O30" s="9"/>
      <c r="P30" s="28">
        <v>10</v>
      </c>
      <c r="Q30" s="9"/>
      <c r="R30" s="28">
        <v>1</v>
      </c>
      <c r="S30" s="8"/>
      <c r="T30" s="2">
        <f t="shared" si="4"/>
        <v>83</v>
      </c>
      <c r="U30" s="2">
        <f t="shared" si="0"/>
        <v>91</v>
      </c>
      <c r="V30" s="2">
        <f t="shared" si="1"/>
        <v>174</v>
      </c>
      <c r="W30" s="2">
        <f t="shared" si="5"/>
        <v>11.857142857142858</v>
      </c>
      <c r="X30" s="2">
        <f t="shared" si="2"/>
        <v>91</v>
      </c>
      <c r="Y30" s="2">
        <f t="shared" si="3"/>
        <v>51.428571428571431</v>
      </c>
    </row>
    <row r="31" spans="1:25" ht="11.25" customHeight="1" thickBot="1" x14ac:dyDescent="0.25">
      <c r="A31" s="7" t="s">
        <v>73</v>
      </c>
      <c r="B31" s="6"/>
      <c r="C31" s="5" t="s">
        <v>234</v>
      </c>
      <c r="D31" s="29">
        <v>15</v>
      </c>
      <c r="E31" s="4"/>
      <c r="F31" s="29">
        <v>28</v>
      </c>
      <c r="G31" s="4"/>
      <c r="H31" s="29">
        <v>1</v>
      </c>
      <c r="I31" s="4"/>
      <c r="J31" s="4"/>
      <c r="K31" s="29">
        <v>59</v>
      </c>
      <c r="L31" s="29">
        <v>3</v>
      </c>
      <c r="M31" s="4"/>
      <c r="N31" s="29">
        <v>6</v>
      </c>
      <c r="O31" s="4"/>
      <c r="P31" s="29">
        <v>15</v>
      </c>
      <c r="Q31" s="4"/>
      <c r="R31" s="29">
        <v>13</v>
      </c>
      <c r="S31" s="3"/>
      <c r="T31" s="2">
        <f t="shared" si="4"/>
        <v>81</v>
      </c>
      <c r="U31" s="2">
        <f t="shared" si="0"/>
        <v>59</v>
      </c>
      <c r="V31" s="2">
        <f t="shared" si="1"/>
        <v>140</v>
      </c>
      <c r="W31" s="2">
        <f t="shared" si="5"/>
        <v>11.571428571428571</v>
      </c>
      <c r="X31" s="2">
        <f t="shared" si="2"/>
        <v>59</v>
      </c>
      <c r="Y31" s="2">
        <f t="shared" si="3"/>
        <v>35.285714285714285</v>
      </c>
    </row>
  </sheetData>
  <sortState xmlns:xlrd2="http://schemas.microsoft.com/office/spreadsheetml/2017/richdata2" ref="B12:Y31">
    <sortCondition descending="1" ref="T12:T31"/>
  </sortState>
  <mergeCells count="29">
    <mergeCell ref="H4:AA4"/>
    <mergeCell ref="H5:AA5"/>
    <mergeCell ref="T7:U7"/>
    <mergeCell ref="W7:X7"/>
    <mergeCell ref="B3:N3"/>
    <mergeCell ref="B4:C4"/>
    <mergeCell ref="D4:G4"/>
    <mergeCell ref="B5:C5"/>
    <mergeCell ref="H7:I7"/>
    <mergeCell ref="J7:K7"/>
    <mergeCell ref="L7:M7"/>
    <mergeCell ref="N7:O7"/>
    <mergeCell ref="P7:Q7"/>
    <mergeCell ref="R7:S7"/>
    <mergeCell ref="A7:A11"/>
    <mergeCell ref="B7:B8"/>
    <mergeCell ref="C7:C8"/>
    <mergeCell ref="D7:E7"/>
    <mergeCell ref="F7:G7"/>
    <mergeCell ref="D8:E8"/>
    <mergeCell ref="F8:G8"/>
    <mergeCell ref="N8:O8"/>
    <mergeCell ref="P8:Q8"/>
    <mergeCell ref="R8:S8"/>
    <mergeCell ref="B10:C10"/>
    <mergeCell ref="B11:C11"/>
    <mergeCell ref="H8:I8"/>
    <mergeCell ref="J8:K8"/>
    <mergeCell ref="L8:M8"/>
  </mergeCells>
  <pageMargins left="0.39370078740157477" right="0.39370078740157477" top="0.39370078740157477" bottom="0.39370078740157477" header="0" footer="0"/>
  <pageSetup paperSize="9" fitToHeight="0" pageOrder="overThenDown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9AC99-0373-4E44-A8B5-4719EC891A3C}">
  <sheetPr>
    <outlinePr summaryBelow="0" summaryRight="0"/>
    <pageSetUpPr autoPageBreaks="0" fitToPage="1"/>
  </sheetPr>
  <dimension ref="A1:AA33"/>
  <sheetViews>
    <sheetView topLeftCell="A8" workbookViewId="0">
      <selection activeCell="B12" sqref="B12:B33"/>
    </sheetView>
  </sheetViews>
  <sheetFormatPr defaultColWidth="9.109375" defaultRowHeight="10.199999999999999" x14ac:dyDescent="0.2"/>
  <cols>
    <col min="1" max="1" width="5" style="1" customWidth="1"/>
    <col min="2" max="2" width="17" style="1" customWidth="1"/>
    <col min="3" max="3" width="10" style="1" customWidth="1"/>
    <col min="4" max="21" width="4" style="1" customWidth="1"/>
    <col min="22" max="22" width="6.44140625" style="1" customWidth="1"/>
    <col min="23" max="23" width="8.33203125" style="1" customWidth="1"/>
    <col min="24" max="25" width="8.6640625" style="1" customWidth="1"/>
    <col min="26" max="26" width="7.109375" style="1" customWidth="1"/>
    <col min="27" max="256" width="9.109375" style="1" customWidth="1"/>
    <col min="257" max="16384" width="9.109375" style="1"/>
  </cols>
  <sheetData>
    <row r="1" spans="1:27" ht="11.25" customHeight="1" x14ac:dyDescent="0.2">
      <c r="B1" s="25" t="s">
        <v>70</v>
      </c>
    </row>
    <row r="2" spans="1:27" ht="11.25" customHeight="1" x14ac:dyDescent="0.2"/>
    <row r="3" spans="1:27" ht="11.25" customHeight="1" x14ac:dyDescent="0.2">
      <c r="B3" s="48" t="s">
        <v>958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27" ht="11.25" customHeight="1" x14ac:dyDescent="0.2">
      <c r="B4" s="48" t="s">
        <v>229</v>
      </c>
      <c r="C4" s="48"/>
      <c r="D4" s="48" t="s">
        <v>68</v>
      </c>
      <c r="E4" s="48"/>
      <c r="F4" s="48"/>
      <c r="G4" s="48"/>
      <c r="H4" s="48" t="s">
        <v>822</v>
      </c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1:27" ht="11.25" customHeight="1" x14ac:dyDescent="0.2">
      <c r="B5" s="48" t="s">
        <v>66</v>
      </c>
      <c r="C5" s="48"/>
      <c r="H5" s="48" t="s">
        <v>826</v>
      </c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1:27" ht="11.25" customHeight="1" thickBot="1" x14ac:dyDescent="0.25"/>
    <row r="7" spans="1:27" ht="99.9" customHeight="1" thickBot="1" x14ac:dyDescent="0.25">
      <c r="A7" s="39" t="s">
        <v>64</v>
      </c>
      <c r="B7" s="42" t="s">
        <v>63</v>
      </c>
      <c r="C7" s="42" t="s">
        <v>62</v>
      </c>
      <c r="D7" s="36" t="s">
        <v>204</v>
      </c>
      <c r="E7" s="36"/>
      <c r="F7" s="36" t="s">
        <v>203</v>
      </c>
      <c r="G7" s="36"/>
      <c r="H7" s="36" t="s">
        <v>202</v>
      </c>
      <c r="I7" s="36"/>
      <c r="J7" s="36" t="s">
        <v>201</v>
      </c>
      <c r="K7" s="36"/>
      <c r="L7" s="36" t="s">
        <v>200</v>
      </c>
      <c r="M7" s="36"/>
      <c r="N7" s="36" t="s">
        <v>128</v>
      </c>
      <c r="O7" s="36"/>
      <c r="P7" s="36" t="s">
        <v>199</v>
      </c>
      <c r="Q7" s="36"/>
      <c r="R7" s="36" t="s">
        <v>198</v>
      </c>
      <c r="S7" s="36"/>
      <c r="T7" s="49" t="s">
        <v>197</v>
      </c>
      <c r="U7" s="49"/>
      <c r="V7" s="45" t="s">
        <v>56</v>
      </c>
      <c r="W7" s="46"/>
      <c r="X7" s="24" t="s">
        <v>54</v>
      </c>
      <c r="Y7" s="47" t="s">
        <v>55</v>
      </c>
      <c r="Z7" s="46"/>
      <c r="AA7" s="23" t="s">
        <v>54</v>
      </c>
    </row>
    <row r="8" spans="1:27" ht="75" customHeight="1" x14ac:dyDescent="0.2">
      <c r="A8" s="40"/>
      <c r="B8" s="43"/>
      <c r="C8" s="43"/>
      <c r="D8" s="37" t="s">
        <v>228</v>
      </c>
      <c r="E8" s="37"/>
      <c r="F8" s="37" t="s">
        <v>114</v>
      </c>
      <c r="G8" s="37"/>
      <c r="H8" s="37" t="s">
        <v>195</v>
      </c>
      <c r="I8" s="37"/>
      <c r="J8" s="37" t="s">
        <v>114</v>
      </c>
      <c r="K8" s="37"/>
      <c r="L8" s="37" t="s">
        <v>114</v>
      </c>
      <c r="M8" s="37"/>
      <c r="N8" s="37" t="s">
        <v>115</v>
      </c>
      <c r="O8" s="37"/>
      <c r="P8" s="37" t="s">
        <v>195</v>
      </c>
      <c r="Q8" s="37"/>
      <c r="R8" s="37" t="s">
        <v>194</v>
      </c>
      <c r="S8" s="37"/>
      <c r="T8" s="38" t="s">
        <v>113</v>
      </c>
      <c r="U8" s="38"/>
      <c r="V8" s="2"/>
      <c r="W8" s="2"/>
      <c r="X8" s="2"/>
      <c r="Y8" s="2"/>
      <c r="Z8" s="2"/>
      <c r="AA8" s="2"/>
    </row>
    <row r="9" spans="1:27" ht="11.25" customHeight="1" x14ac:dyDescent="0.2">
      <c r="A9" s="40"/>
      <c r="B9" s="22"/>
      <c r="C9" s="21"/>
      <c r="D9" s="18" t="s">
        <v>48</v>
      </c>
      <c r="E9" s="18" t="s">
        <v>47</v>
      </c>
      <c r="F9" s="18" t="s">
        <v>48</v>
      </c>
      <c r="G9" s="18" t="s">
        <v>47</v>
      </c>
      <c r="H9" s="18" t="s">
        <v>48</v>
      </c>
      <c r="I9" s="18" t="s">
        <v>47</v>
      </c>
      <c r="J9" s="18" t="s">
        <v>48</v>
      </c>
      <c r="K9" s="18" t="s">
        <v>47</v>
      </c>
      <c r="L9" s="18" t="s">
        <v>48</v>
      </c>
      <c r="M9" s="18" t="s">
        <v>47</v>
      </c>
      <c r="N9" s="18" t="s">
        <v>48</v>
      </c>
      <c r="O9" s="18" t="s">
        <v>47</v>
      </c>
      <c r="P9" s="18" t="s">
        <v>48</v>
      </c>
      <c r="Q9" s="18" t="s">
        <v>47</v>
      </c>
      <c r="R9" s="18" t="s">
        <v>48</v>
      </c>
      <c r="S9" s="18" t="s">
        <v>47</v>
      </c>
      <c r="T9" s="18" t="s">
        <v>48</v>
      </c>
      <c r="U9" s="20" t="s">
        <v>47</v>
      </c>
      <c r="V9" s="18" t="s">
        <v>48</v>
      </c>
      <c r="W9" s="19" t="s">
        <v>47</v>
      </c>
      <c r="X9" s="19"/>
      <c r="Y9" s="18" t="s">
        <v>48</v>
      </c>
      <c r="Z9" s="17" t="s">
        <v>47</v>
      </c>
      <c r="AA9" s="2"/>
    </row>
    <row r="10" spans="1:27" ht="11.25" customHeight="1" x14ac:dyDescent="0.2">
      <c r="A10" s="40"/>
      <c r="B10" s="44" t="s">
        <v>46</v>
      </c>
      <c r="C10" s="44"/>
      <c r="D10" s="16" t="s">
        <v>72</v>
      </c>
      <c r="E10" s="16"/>
      <c r="F10" s="16" t="s">
        <v>44</v>
      </c>
      <c r="G10" s="16"/>
      <c r="H10" s="16" t="s">
        <v>44</v>
      </c>
      <c r="I10" s="16"/>
      <c r="J10" s="16" t="s">
        <v>44</v>
      </c>
      <c r="K10" s="16"/>
      <c r="L10" s="16" t="s">
        <v>44</v>
      </c>
      <c r="M10" s="16"/>
      <c r="N10" s="16"/>
      <c r="O10" s="16"/>
      <c r="P10" s="16" t="s">
        <v>44</v>
      </c>
      <c r="Q10" s="16"/>
      <c r="R10" s="16" t="s">
        <v>44</v>
      </c>
      <c r="S10" s="16"/>
      <c r="T10" s="16" t="s">
        <v>72</v>
      </c>
      <c r="U10" s="15"/>
      <c r="V10" s="2"/>
      <c r="W10" s="2"/>
      <c r="X10" s="2"/>
      <c r="Y10" s="2"/>
      <c r="Z10" s="2"/>
      <c r="AA10" s="2"/>
    </row>
    <row r="11" spans="1:27" ht="11.25" customHeight="1" x14ac:dyDescent="0.2">
      <c r="A11" s="41"/>
      <c r="B11" s="44" t="s">
        <v>43</v>
      </c>
      <c r="C11" s="44"/>
      <c r="D11" s="14" t="s">
        <v>41</v>
      </c>
      <c r="E11" s="14"/>
      <c r="F11" s="14" t="s">
        <v>40</v>
      </c>
      <c r="G11" s="14"/>
      <c r="H11" s="14" t="s">
        <v>193</v>
      </c>
      <c r="I11" s="14"/>
      <c r="J11" s="14" t="s">
        <v>40</v>
      </c>
      <c r="K11" s="14"/>
      <c r="L11" s="14" t="s">
        <v>38</v>
      </c>
      <c r="M11" s="14"/>
      <c r="N11" s="14"/>
      <c r="O11" s="14"/>
      <c r="P11" s="14" t="s">
        <v>103</v>
      </c>
      <c r="Q11" s="14"/>
      <c r="R11" s="14" t="s">
        <v>103</v>
      </c>
      <c r="S11" s="14"/>
      <c r="T11" s="14" t="s">
        <v>5</v>
      </c>
      <c r="U11" s="13"/>
      <c r="V11" s="2"/>
      <c r="W11" s="2"/>
      <c r="X11" s="2"/>
      <c r="Y11" s="2"/>
      <c r="Z11" s="2"/>
      <c r="AA11" s="2"/>
    </row>
    <row r="12" spans="1:27" ht="11.25" customHeight="1" x14ac:dyDescent="0.2">
      <c r="A12" s="12" t="s">
        <v>37</v>
      </c>
      <c r="B12" s="11"/>
      <c r="C12" s="10" t="s">
        <v>223</v>
      </c>
      <c r="D12" s="28">
        <v>30</v>
      </c>
      <c r="E12" s="9"/>
      <c r="F12" s="28">
        <v>35</v>
      </c>
      <c r="G12" s="9"/>
      <c r="H12" s="28">
        <v>49</v>
      </c>
      <c r="I12" s="9"/>
      <c r="J12" s="28">
        <v>35</v>
      </c>
      <c r="K12" s="9"/>
      <c r="L12" s="28">
        <v>40</v>
      </c>
      <c r="M12" s="9"/>
      <c r="N12" s="9"/>
      <c r="O12" s="9"/>
      <c r="P12" s="28">
        <v>50</v>
      </c>
      <c r="Q12" s="9"/>
      <c r="R12" s="28">
        <v>45</v>
      </c>
      <c r="S12" s="9"/>
      <c r="T12" s="28">
        <v>20</v>
      </c>
      <c r="U12" s="8"/>
      <c r="V12" s="2">
        <f t="shared" ref="V12:V33" si="0">SUM(T12,R12,P12,L12,J12,H12,F12,D12)</f>
        <v>304</v>
      </c>
      <c r="W12" s="2">
        <f t="shared" ref="W12:W33" si="1">SUM(U12,S12,Q12,O12,M12)</f>
        <v>0</v>
      </c>
      <c r="X12" s="2">
        <f t="shared" ref="X12:X33" si="2">SUM(V12:W12)</f>
        <v>304</v>
      </c>
      <c r="Y12" s="2">
        <f t="shared" ref="Y12:Y33" si="3">AVERAGE(T12,R12,P12,L12,J12,H12,F12,D12)</f>
        <v>38</v>
      </c>
      <c r="Z12" s="2"/>
      <c r="AA12" s="2">
        <f t="shared" ref="AA12:AA33" si="4">AVERAGE(Y12:Z12)</f>
        <v>38</v>
      </c>
    </row>
    <row r="13" spans="1:27" ht="11.25" customHeight="1" x14ac:dyDescent="0.2">
      <c r="A13" s="12" t="s">
        <v>35</v>
      </c>
      <c r="B13" s="11"/>
      <c r="C13" s="10" t="s">
        <v>217</v>
      </c>
      <c r="D13" s="28">
        <v>30</v>
      </c>
      <c r="E13" s="9"/>
      <c r="F13" s="28">
        <v>30</v>
      </c>
      <c r="G13" s="9"/>
      <c r="H13" s="28">
        <v>50</v>
      </c>
      <c r="I13" s="9"/>
      <c r="J13" s="28">
        <v>30</v>
      </c>
      <c r="K13" s="9"/>
      <c r="L13" s="28">
        <v>40</v>
      </c>
      <c r="M13" s="9"/>
      <c r="N13" s="9"/>
      <c r="O13" s="9"/>
      <c r="P13" s="28">
        <v>45</v>
      </c>
      <c r="Q13" s="9"/>
      <c r="R13" s="28">
        <v>42</v>
      </c>
      <c r="S13" s="9"/>
      <c r="T13" s="28">
        <v>25</v>
      </c>
      <c r="U13" s="8"/>
      <c r="V13" s="2">
        <f t="shared" si="0"/>
        <v>292</v>
      </c>
      <c r="W13" s="2">
        <f t="shared" si="1"/>
        <v>0</v>
      </c>
      <c r="X13" s="2">
        <f t="shared" si="2"/>
        <v>292</v>
      </c>
      <c r="Y13" s="2">
        <f t="shared" si="3"/>
        <v>36.5</v>
      </c>
      <c r="Z13" s="2"/>
      <c r="AA13" s="2">
        <f t="shared" si="4"/>
        <v>36.5</v>
      </c>
    </row>
    <row r="14" spans="1:27" ht="11.25" customHeight="1" x14ac:dyDescent="0.2">
      <c r="A14" s="12" t="s">
        <v>33</v>
      </c>
      <c r="B14" s="11"/>
      <c r="C14" s="10" t="s">
        <v>212</v>
      </c>
      <c r="D14" s="28">
        <v>25</v>
      </c>
      <c r="E14" s="9"/>
      <c r="F14" s="28">
        <v>35</v>
      </c>
      <c r="G14" s="9"/>
      <c r="H14" s="28">
        <v>30</v>
      </c>
      <c r="I14" s="9"/>
      <c r="J14" s="28">
        <v>35</v>
      </c>
      <c r="K14" s="9"/>
      <c r="L14" s="28">
        <v>40</v>
      </c>
      <c r="M14" s="9"/>
      <c r="N14" s="9"/>
      <c r="O14" s="9"/>
      <c r="P14" s="28">
        <v>50</v>
      </c>
      <c r="Q14" s="9"/>
      <c r="R14" s="28">
        <v>45</v>
      </c>
      <c r="S14" s="9"/>
      <c r="T14" s="28">
        <v>25</v>
      </c>
      <c r="U14" s="8"/>
      <c r="V14" s="2">
        <f t="shared" si="0"/>
        <v>285</v>
      </c>
      <c r="W14" s="2">
        <f t="shared" si="1"/>
        <v>0</v>
      </c>
      <c r="X14" s="2">
        <f t="shared" si="2"/>
        <v>285</v>
      </c>
      <c r="Y14" s="2">
        <f t="shared" si="3"/>
        <v>35.625</v>
      </c>
      <c r="Z14" s="2"/>
      <c r="AA14" s="2">
        <f t="shared" si="4"/>
        <v>35.625</v>
      </c>
    </row>
    <row r="15" spans="1:27" ht="11.25" customHeight="1" x14ac:dyDescent="0.2">
      <c r="A15" s="12" t="s">
        <v>31</v>
      </c>
      <c r="B15" s="11"/>
      <c r="C15" s="10" t="s">
        <v>221</v>
      </c>
      <c r="D15" s="28">
        <v>30</v>
      </c>
      <c r="E15" s="9"/>
      <c r="F15" s="28">
        <v>30</v>
      </c>
      <c r="G15" s="9"/>
      <c r="H15" s="28">
        <v>50</v>
      </c>
      <c r="I15" s="9"/>
      <c r="J15" s="28">
        <v>30</v>
      </c>
      <c r="K15" s="9"/>
      <c r="L15" s="28">
        <v>40</v>
      </c>
      <c r="M15" s="9"/>
      <c r="N15" s="9"/>
      <c r="O15" s="9"/>
      <c r="P15" s="28">
        <v>40</v>
      </c>
      <c r="Q15" s="9"/>
      <c r="R15" s="28">
        <v>40</v>
      </c>
      <c r="S15" s="9"/>
      <c r="T15" s="28">
        <v>20</v>
      </c>
      <c r="U15" s="8"/>
      <c r="V15" s="2">
        <f t="shared" si="0"/>
        <v>280</v>
      </c>
      <c r="W15" s="2">
        <f t="shared" si="1"/>
        <v>0</v>
      </c>
      <c r="X15" s="2">
        <f t="shared" si="2"/>
        <v>280</v>
      </c>
      <c r="Y15" s="2">
        <f t="shared" si="3"/>
        <v>35</v>
      </c>
      <c r="Z15" s="2"/>
      <c r="AA15" s="2">
        <f t="shared" si="4"/>
        <v>35</v>
      </c>
    </row>
    <row r="16" spans="1:27" ht="11.25" customHeight="1" x14ac:dyDescent="0.2">
      <c r="A16" s="12" t="s">
        <v>29</v>
      </c>
      <c r="B16" s="11"/>
      <c r="C16" s="10" t="s">
        <v>208</v>
      </c>
      <c r="D16" s="28">
        <v>25</v>
      </c>
      <c r="E16" s="9"/>
      <c r="F16" s="28">
        <v>30</v>
      </c>
      <c r="G16" s="9"/>
      <c r="H16" s="28">
        <v>49</v>
      </c>
      <c r="I16" s="9"/>
      <c r="J16" s="28">
        <v>30</v>
      </c>
      <c r="K16" s="9"/>
      <c r="L16" s="28">
        <v>40</v>
      </c>
      <c r="M16" s="9"/>
      <c r="N16" s="9"/>
      <c r="O16" s="9"/>
      <c r="P16" s="28">
        <v>40</v>
      </c>
      <c r="Q16" s="9"/>
      <c r="R16" s="28">
        <v>40</v>
      </c>
      <c r="S16" s="9"/>
      <c r="T16" s="28">
        <v>20</v>
      </c>
      <c r="U16" s="8"/>
      <c r="V16" s="2">
        <f t="shared" si="0"/>
        <v>274</v>
      </c>
      <c r="W16" s="2">
        <f t="shared" si="1"/>
        <v>0</v>
      </c>
      <c r="X16" s="2">
        <f t="shared" si="2"/>
        <v>274</v>
      </c>
      <c r="Y16" s="2">
        <f t="shared" si="3"/>
        <v>34.25</v>
      </c>
      <c r="Z16" s="2"/>
      <c r="AA16" s="2">
        <f t="shared" si="4"/>
        <v>34.25</v>
      </c>
    </row>
    <row r="17" spans="1:27" ht="11.25" customHeight="1" x14ac:dyDescent="0.2">
      <c r="A17" s="12" t="s">
        <v>27</v>
      </c>
      <c r="B17" s="11"/>
      <c r="C17" s="10" t="s">
        <v>209</v>
      </c>
      <c r="D17" s="28">
        <v>25</v>
      </c>
      <c r="E17" s="9"/>
      <c r="F17" s="28">
        <v>30</v>
      </c>
      <c r="G17" s="9"/>
      <c r="H17" s="28">
        <v>35</v>
      </c>
      <c r="I17" s="9"/>
      <c r="J17" s="28">
        <v>30</v>
      </c>
      <c r="K17" s="9"/>
      <c r="L17" s="28">
        <v>40</v>
      </c>
      <c r="M17" s="9"/>
      <c r="N17" s="9"/>
      <c r="O17" s="9"/>
      <c r="P17" s="28">
        <v>40</v>
      </c>
      <c r="Q17" s="9"/>
      <c r="R17" s="28">
        <v>40</v>
      </c>
      <c r="S17" s="9"/>
      <c r="T17" s="28">
        <v>28</v>
      </c>
      <c r="U17" s="8"/>
      <c r="V17" s="2">
        <f t="shared" si="0"/>
        <v>268</v>
      </c>
      <c r="W17" s="2">
        <f t="shared" si="1"/>
        <v>0</v>
      </c>
      <c r="X17" s="2">
        <f t="shared" si="2"/>
        <v>268</v>
      </c>
      <c r="Y17" s="2">
        <f t="shared" si="3"/>
        <v>33.5</v>
      </c>
      <c r="Z17" s="2"/>
      <c r="AA17" s="2">
        <f t="shared" si="4"/>
        <v>33.5</v>
      </c>
    </row>
    <row r="18" spans="1:27" ht="11.25" customHeight="1" x14ac:dyDescent="0.2">
      <c r="A18" s="12" t="s">
        <v>25</v>
      </c>
      <c r="B18" s="11"/>
      <c r="C18" s="10" t="s">
        <v>207</v>
      </c>
      <c r="D18" s="28">
        <v>30</v>
      </c>
      <c r="E18" s="9"/>
      <c r="F18" s="28">
        <v>30</v>
      </c>
      <c r="G18" s="9"/>
      <c r="H18" s="28">
        <v>44</v>
      </c>
      <c r="I18" s="9"/>
      <c r="J18" s="28">
        <v>30</v>
      </c>
      <c r="K18" s="9"/>
      <c r="L18" s="28">
        <v>40</v>
      </c>
      <c r="M18" s="9"/>
      <c r="N18" s="9"/>
      <c r="O18" s="9"/>
      <c r="P18" s="28">
        <v>35</v>
      </c>
      <c r="Q18" s="9"/>
      <c r="R18" s="28">
        <v>40</v>
      </c>
      <c r="S18" s="9"/>
      <c r="T18" s="28">
        <v>15</v>
      </c>
      <c r="U18" s="8"/>
      <c r="V18" s="2">
        <f t="shared" si="0"/>
        <v>264</v>
      </c>
      <c r="W18" s="2">
        <f t="shared" si="1"/>
        <v>0</v>
      </c>
      <c r="X18" s="2">
        <f t="shared" si="2"/>
        <v>264</v>
      </c>
      <c r="Y18" s="2">
        <f t="shared" si="3"/>
        <v>33</v>
      </c>
      <c r="Z18" s="2"/>
      <c r="AA18" s="2">
        <f t="shared" si="4"/>
        <v>33</v>
      </c>
    </row>
    <row r="19" spans="1:27" ht="11.25" customHeight="1" x14ac:dyDescent="0.2">
      <c r="A19" s="12" t="s">
        <v>23</v>
      </c>
      <c r="B19" s="11"/>
      <c r="C19" s="10" t="s">
        <v>227</v>
      </c>
      <c r="D19" s="28">
        <v>30</v>
      </c>
      <c r="E19" s="9"/>
      <c r="F19" s="28">
        <v>35</v>
      </c>
      <c r="G19" s="9"/>
      <c r="H19" s="28">
        <v>35</v>
      </c>
      <c r="I19" s="9"/>
      <c r="J19" s="28">
        <v>35</v>
      </c>
      <c r="K19" s="9"/>
      <c r="L19" s="28">
        <v>35</v>
      </c>
      <c r="M19" s="9"/>
      <c r="N19" s="9"/>
      <c r="O19" s="9"/>
      <c r="P19" s="28">
        <v>50</v>
      </c>
      <c r="Q19" s="9"/>
      <c r="R19" s="28">
        <v>30</v>
      </c>
      <c r="S19" s="9"/>
      <c r="T19" s="28">
        <v>13</v>
      </c>
      <c r="U19" s="8"/>
      <c r="V19" s="2">
        <f t="shared" si="0"/>
        <v>263</v>
      </c>
      <c r="W19" s="2">
        <f t="shared" si="1"/>
        <v>0</v>
      </c>
      <c r="X19" s="2">
        <f t="shared" si="2"/>
        <v>263</v>
      </c>
      <c r="Y19" s="2">
        <f t="shared" si="3"/>
        <v>32.875</v>
      </c>
      <c r="Z19" s="2"/>
      <c r="AA19" s="2">
        <f t="shared" si="4"/>
        <v>32.875</v>
      </c>
    </row>
    <row r="20" spans="1:27" ht="11.25" customHeight="1" x14ac:dyDescent="0.2">
      <c r="A20" s="12" t="s">
        <v>21</v>
      </c>
      <c r="B20" s="11"/>
      <c r="C20" s="10" t="s">
        <v>213</v>
      </c>
      <c r="D20" s="28">
        <v>25</v>
      </c>
      <c r="E20" s="9"/>
      <c r="F20" s="28">
        <v>35</v>
      </c>
      <c r="G20" s="9"/>
      <c r="H20" s="28">
        <v>35</v>
      </c>
      <c r="I20" s="9"/>
      <c r="J20" s="28">
        <v>35</v>
      </c>
      <c r="K20" s="9"/>
      <c r="L20" s="28">
        <v>40</v>
      </c>
      <c r="M20" s="9"/>
      <c r="N20" s="9"/>
      <c r="O20" s="9"/>
      <c r="P20" s="28">
        <v>30</v>
      </c>
      <c r="Q20" s="9"/>
      <c r="R20" s="28">
        <v>40</v>
      </c>
      <c r="S20" s="9"/>
      <c r="T20" s="28">
        <v>13</v>
      </c>
      <c r="U20" s="8"/>
      <c r="V20" s="2">
        <f t="shared" si="0"/>
        <v>253</v>
      </c>
      <c r="W20" s="2">
        <f t="shared" si="1"/>
        <v>0</v>
      </c>
      <c r="X20" s="2">
        <f t="shared" si="2"/>
        <v>253</v>
      </c>
      <c r="Y20" s="2">
        <f t="shared" si="3"/>
        <v>31.625</v>
      </c>
      <c r="Z20" s="2"/>
      <c r="AA20" s="2">
        <f t="shared" si="4"/>
        <v>31.625</v>
      </c>
    </row>
    <row r="21" spans="1:27" ht="11.25" customHeight="1" x14ac:dyDescent="0.2">
      <c r="A21" s="12" t="s">
        <v>19</v>
      </c>
      <c r="B21" s="11"/>
      <c r="C21" s="10" t="s">
        <v>210</v>
      </c>
      <c r="D21" s="28">
        <v>30</v>
      </c>
      <c r="E21" s="9"/>
      <c r="F21" s="28">
        <v>20</v>
      </c>
      <c r="G21" s="9"/>
      <c r="H21" s="28">
        <v>49</v>
      </c>
      <c r="I21" s="9"/>
      <c r="J21" s="28">
        <v>20</v>
      </c>
      <c r="K21" s="9"/>
      <c r="L21" s="28">
        <v>30</v>
      </c>
      <c r="M21" s="9"/>
      <c r="N21" s="9"/>
      <c r="O21" s="9"/>
      <c r="P21" s="28">
        <v>40</v>
      </c>
      <c r="Q21" s="9"/>
      <c r="R21" s="28">
        <v>40</v>
      </c>
      <c r="S21" s="9"/>
      <c r="T21" s="28">
        <v>20</v>
      </c>
      <c r="U21" s="8"/>
      <c r="V21" s="2">
        <f t="shared" si="0"/>
        <v>249</v>
      </c>
      <c r="W21" s="2">
        <f t="shared" si="1"/>
        <v>0</v>
      </c>
      <c r="X21" s="2">
        <f t="shared" si="2"/>
        <v>249</v>
      </c>
      <c r="Y21" s="2">
        <f t="shared" si="3"/>
        <v>31.125</v>
      </c>
      <c r="Z21" s="2"/>
      <c r="AA21" s="2">
        <f t="shared" si="4"/>
        <v>31.125</v>
      </c>
    </row>
    <row r="22" spans="1:27" ht="11.25" customHeight="1" x14ac:dyDescent="0.2">
      <c r="A22" s="12" t="s">
        <v>17</v>
      </c>
      <c r="B22" s="11"/>
      <c r="C22" s="10" t="s">
        <v>224</v>
      </c>
      <c r="D22" s="28">
        <v>25</v>
      </c>
      <c r="E22" s="9"/>
      <c r="F22" s="28">
        <v>25</v>
      </c>
      <c r="G22" s="9"/>
      <c r="H22" s="28">
        <v>50</v>
      </c>
      <c r="I22" s="9"/>
      <c r="J22" s="28">
        <v>25</v>
      </c>
      <c r="K22" s="9"/>
      <c r="L22" s="28">
        <v>30</v>
      </c>
      <c r="M22" s="9"/>
      <c r="N22" s="9"/>
      <c r="O22" s="9"/>
      <c r="P22" s="28">
        <v>40</v>
      </c>
      <c r="Q22" s="9"/>
      <c r="R22" s="28">
        <v>35</v>
      </c>
      <c r="S22" s="9"/>
      <c r="T22" s="28">
        <v>15</v>
      </c>
      <c r="U22" s="8"/>
      <c r="V22" s="2">
        <f t="shared" si="0"/>
        <v>245</v>
      </c>
      <c r="W22" s="2">
        <f t="shared" si="1"/>
        <v>0</v>
      </c>
      <c r="X22" s="2">
        <f t="shared" si="2"/>
        <v>245</v>
      </c>
      <c r="Y22" s="2">
        <f t="shared" si="3"/>
        <v>30.625</v>
      </c>
      <c r="Z22" s="2"/>
      <c r="AA22" s="2">
        <f t="shared" si="4"/>
        <v>30.625</v>
      </c>
    </row>
    <row r="23" spans="1:27" ht="11.25" customHeight="1" x14ac:dyDescent="0.2">
      <c r="A23" s="12" t="s">
        <v>15</v>
      </c>
      <c r="B23" s="11"/>
      <c r="C23" s="10" t="s">
        <v>216</v>
      </c>
      <c r="D23" s="28">
        <v>30</v>
      </c>
      <c r="E23" s="9"/>
      <c r="F23" s="28">
        <v>30</v>
      </c>
      <c r="G23" s="9"/>
      <c r="H23" s="28">
        <v>34</v>
      </c>
      <c r="I23" s="9"/>
      <c r="J23" s="28">
        <v>30</v>
      </c>
      <c r="K23" s="9"/>
      <c r="L23" s="28">
        <v>40</v>
      </c>
      <c r="M23" s="9"/>
      <c r="N23" s="9"/>
      <c r="O23" s="9"/>
      <c r="P23" s="28">
        <v>20</v>
      </c>
      <c r="Q23" s="9"/>
      <c r="R23" s="28">
        <v>40</v>
      </c>
      <c r="S23" s="9"/>
      <c r="T23" s="28">
        <v>20</v>
      </c>
      <c r="U23" s="8"/>
      <c r="V23" s="2">
        <f t="shared" si="0"/>
        <v>244</v>
      </c>
      <c r="W23" s="2">
        <f t="shared" si="1"/>
        <v>0</v>
      </c>
      <c r="X23" s="2">
        <f t="shared" si="2"/>
        <v>244</v>
      </c>
      <c r="Y23" s="2">
        <f t="shared" si="3"/>
        <v>30.5</v>
      </c>
      <c r="Z23" s="2"/>
      <c r="AA23" s="2">
        <f t="shared" si="4"/>
        <v>30.5</v>
      </c>
    </row>
    <row r="24" spans="1:27" ht="11.25" customHeight="1" x14ac:dyDescent="0.2">
      <c r="A24" s="12" t="s">
        <v>13</v>
      </c>
      <c r="B24" s="11"/>
      <c r="C24" s="10" t="s">
        <v>226</v>
      </c>
      <c r="D24" s="28">
        <v>30</v>
      </c>
      <c r="E24" s="9"/>
      <c r="F24" s="28">
        <v>20</v>
      </c>
      <c r="G24" s="9"/>
      <c r="H24" s="28">
        <v>48</v>
      </c>
      <c r="I24" s="9"/>
      <c r="J24" s="28">
        <v>20</v>
      </c>
      <c r="K24" s="9"/>
      <c r="L24" s="28">
        <v>30</v>
      </c>
      <c r="M24" s="9"/>
      <c r="N24" s="9"/>
      <c r="O24" s="9"/>
      <c r="P24" s="28">
        <v>50</v>
      </c>
      <c r="Q24" s="9"/>
      <c r="R24" s="28">
        <v>30</v>
      </c>
      <c r="S24" s="9"/>
      <c r="T24" s="28">
        <v>14</v>
      </c>
      <c r="U24" s="8"/>
      <c r="V24" s="2">
        <f t="shared" si="0"/>
        <v>242</v>
      </c>
      <c r="W24" s="2">
        <f t="shared" si="1"/>
        <v>0</v>
      </c>
      <c r="X24" s="2">
        <f t="shared" si="2"/>
        <v>242</v>
      </c>
      <c r="Y24" s="2">
        <f t="shared" si="3"/>
        <v>30.25</v>
      </c>
      <c r="Z24" s="2"/>
      <c r="AA24" s="2">
        <f t="shared" si="4"/>
        <v>30.25</v>
      </c>
    </row>
    <row r="25" spans="1:27" ht="11.25" customHeight="1" x14ac:dyDescent="0.2">
      <c r="A25" s="12" t="s">
        <v>11</v>
      </c>
      <c r="B25" s="11"/>
      <c r="C25" s="10" t="s">
        <v>220</v>
      </c>
      <c r="D25" s="28">
        <v>25</v>
      </c>
      <c r="E25" s="9"/>
      <c r="F25" s="28">
        <v>30</v>
      </c>
      <c r="G25" s="9"/>
      <c r="H25" s="28">
        <v>10</v>
      </c>
      <c r="I25" s="9"/>
      <c r="J25" s="28">
        <v>30</v>
      </c>
      <c r="K25" s="9"/>
      <c r="L25" s="28">
        <v>40</v>
      </c>
      <c r="M25" s="9"/>
      <c r="N25" s="9"/>
      <c r="O25" s="9"/>
      <c r="P25" s="28">
        <v>35</v>
      </c>
      <c r="Q25" s="9"/>
      <c r="R25" s="28">
        <v>42</v>
      </c>
      <c r="S25" s="9"/>
      <c r="T25" s="28">
        <v>30</v>
      </c>
      <c r="U25" s="8"/>
      <c r="V25" s="2">
        <f t="shared" si="0"/>
        <v>242</v>
      </c>
      <c r="W25" s="2">
        <f t="shared" si="1"/>
        <v>0</v>
      </c>
      <c r="X25" s="2">
        <f t="shared" si="2"/>
        <v>242</v>
      </c>
      <c r="Y25" s="2">
        <f t="shared" si="3"/>
        <v>30.25</v>
      </c>
      <c r="Z25" s="2"/>
      <c r="AA25" s="2">
        <f t="shared" si="4"/>
        <v>30.25</v>
      </c>
    </row>
    <row r="26" spans="1:27" ht="11.25" customHeight="1" x14ac:dyDescent="0.2">
      <c r="A26" s="12" t="s">
        <v>9</v>
      </c>
      <c r="B26" s="11"/>
      <c r="C26" s="10" t="s">
        <v>222</v>
      </c>
      <c r="D26" s="28">
        <v>30</v>
      </c>
      <c r="E26" s="9"/>
      <c r="F26" s="28">
        <v>25</v>
      </c>
      <c r="G26" s="9"/>
      <c r="H26" s="28">
        <v>24</v>
      </c>
      <c r="I26" s="9"/>
      <c r="J26" s="28">
        <v>25</v>
      </c>
      <c r="K26" s="9"/>
      <c r="L26" s="28">
        <v>35</v>
      </c>
      <c r="M26" s="9"/>
      <c r="N26" s="9"/>
      <c r="O26" s="9"/>
      <c r="P26" s="28">
        <v>40</v>
      </c>
      <c r="Q26" s="9"/>
      <c r="R26" s="28">
        <v>40</v>
      </c>
      <c r="S26" s="9"/>
      <c r="T26" s="28">
        <v>18</v>
      </c>
      <c r="U26" s="8"/>
      <c r="V26" s="2">
        <f t="shared" si="0"/>
        <v>237</v>
      </c>
      <c r="W26" s="2">
        <f t="shared" si="1"/>
        <v>0</v>
      </c>
      <c r="X26" s="2">
        <f t="shared" si="2"/>
        <v>237</v>
      </c>
      <c r="Y26" s="2">
        <f t="shared" si="3"/>
        <v>29.625</v>
      </c>
      <c r="Z26" s="2"/>
      <c r="AA26" s="2">
        <f t="shared" si="4"/>
        <v>29.625</v>
      </c>
    </row>
    <row r="27" spans="1:27" ht="11.25" customHeight="1" x14ac:dyDescent="0.2">
      <c r="A27" s="12" t="s">
        <v>7</v>
      </c>
      <c r="B27" s="11"/>
      <c r="C27" s="10" t="s">
        <v>219</v>
      </c>
      <c r="D27" s="28">
        <v>25</v>
      </c>
      <c r="E27" s="9"/>
      <c r="F27" s="28">
        <v>30</v>
      </c>
      <c r="G27" s="9"/>
      <c r="H27" s="28">
        <v>13</v>
      </c>
      <c r="I27" s="9"/>
      <c r="J27" s="28">
        <v>30</v>
      </c>
      <c r="K27" s="9"/>
      <c r="L27" s="28">
        <v>40</v>
      </c>
      <c r="M27" s="9"/>
      <c r="N27" s="9"/>
      <c r="O27" s="9"/>
      <c r="P27" s="28">
        <v>45</v>
      </c>
      <c r="Q27" s="9"/>
      <c r="R27" s="28">
        <v>38</v>
      </c>
      <c r="S27" s="9"/>
      <c r="T27" s="28">
        <v>9</v>
      </c>
      <c r="U27" s="8"/>
      <c r="V27" s="2">
        <f t="shared" si="0"/>
        <v>230</v>
      </c>
      <c r="W27" s="2">
        <f t="shared" si="1"/>
        <v>0</v>
      </c>
      <c r="X27" s="2">
        <f t="shared" si="2"/>
        <v>230</v>
      </c>
      <c r="Y27" s="2">
        <f t="shared" si="3"/>
        <v>28.75</v>
      </c>
      <c r="Z27" s="2"/>
      <c r="AA27" s="2">
        <f t="shared" si="4"/>
        <v>28.75</v>
      </c>
    </row>
    <row r="28" spans="1:27" ht="11.25" customHeight="1" x14ac:dyDescent="0.2">
      <c r="A28" s="12" t="s">
        <v>5</v>
      </c>
      <c r="B28" s="11"/>
      <c r="C28" s="10" t="s">
        <v>211</v>
      </c>
      <c r="D28" s="28">
        <v>30</v>
      </c>
      <c r="E28" s="9"/>
      <c r="F28" s="28">
        <v>20</v>
      </c>
      <c r="G28" s="9"/>
      <c r="H28" s="28">
        <v>18</v>
      </c>
      <c r="I28" s="9"/>
      <c r="J28" s="28">
        <v>20</v>
      </c>
      <c r="K28" s="9"/>
      <c r="L28" s="28">
        <v>30</v>
      </c>
      <c r="M28" s="9"/>
      <c r="N28" s="9"/>
      <c r="O28" s="9"/>
      <c r="P28" s="28">
        <v>45</v>
      </c>
      <c r="Q28" s="9"/>
      <c r="R28" s="28">
        <v>40</v>
      </c>
      <c r="S28" s="9"/>
      <c r="T28" s="28">
        <v>20</v>
      </c>
      <c r="U28" s="8"/>
      <c r="V28" s="2">
        <f t="shared" si="0"/>
        <v>223</v>
      </c>
      <c r="W28" s="2">
        <f t="shared" si="1"/>
        <v>0</v>
      </c>
      <c r="X28" s="2">
        <f t="shared" si="2"/>
        <v>223</v>
      </c>
      <c r="Y28" s="2">
        <f t="shared" si="3"/>
        <v>27.875</v>
      </c>
      <c r="Z28" s="2"/>
      <c r="AA28" s="2">
        <f t="shared" si="4"/>
        <v>27.875</v>
      </c>
    </row>
    <row r="29" spans="1:27" ht="11.25" customHeight="1" x14ac:dyDescent="0.2">
      <c r="A29" s="12" t="s">
        <v>3</v>
      </c>
      <c r="B29" s="11"/>
      <c r="C29" s="10" t="s">
        <v>225</v>
      </c>
      <c r="D29" s="28">
        <v>25</v>
      </c>
      <c r="E29" s="9"/>
      <c r="F29" s="28">
        <v>20</v>
      </c>
      <c r="G29" s="9"/>
      <c r="H29" s="28">
        <v>49</v>
      </c>
      <c r="I29" s="9"/>
      <c r="J29" s="28">
        <v>20</v>
      </c>
      <c r="K29" s="9"/>
      <c r="L29" s="28">
        <v>30</v>
      </c>
      <c r="M29" s="9"/>
      <c r="N29" s="9"/>
      <c r="O29" s="9"/>
      <c r="P29" s="28">
        <v>30</v>
      </c>
      <c r="Q29" s="9"/>
      <c r="R29" s="28">
        <v>35</v>
      </c>
      <c r="S29" s="9"/>
      <c r="T29" s="28">
        <v>10</v>
      </c>
      <c r="U29" s="8"/>
      <c r="V29" s="2">
        <f t="shared" si="0"/>
        <v>219</v>
      </c>
      <c r="W29" s="2">
        <f t="shared" si="1"/>
        <v>0</v>
      </c>
      <c r="X29" s="2">
        <f t="shared" si="2"/>
        <v>219</v>
      </c>
      <c r="Y29" s="2">
        <f t="shared" si="3"/>
        <v>27.375</v>
      </c>
      <c r="Z29" s="2"/>
      <c r="AA29" s="2">
        <f t="shared" si="4"/>
        <v>27.375</v>
      </c>
    </row>
    <row r="30" spans="1:27" ht="11.25" customHeight="1" x14ac:dyDescent="0.2">
      <c r="A30" s="12" t="s">
        <v>1</v>
      </c>
      <c r="B30" s="11"/>
      <c r="C30" s="10" t="s">
        <v>215</v>
      </c>
      <c r="D30" s="28">
        <v>30</v>
      </c>
      <c r="E30" s="9"/>
      <c r="F30" s="28">
        <v>15</v>
      </c>
      <c r="G30" s="9"/>
      <c r="H30" s="28">
        <v>35</v>
      </c>
      <c r="I30" s="9"/>
      <c r="J30" s="28">
        <v>15</v>
      </c>
      <c r="K30" s="9"/>
      <c r="L30" s="28">
        <v>30</v>
      </c>
      <c r="M30" s="9"/>
      <c r="N30" s="9"/>
      <c r="O30" s="9"/>
      <c r="P30" s="28">
        <v>40</v>
      </c>
      <c r="Q30" s="9"/>
      <c r="R30" s="28">
        <v>30</v>
      </c>
      <c r="S30" s="9"/>
      <c r="T30" s="28">
        <v>10</v>
      </c>
      <c r="U30" s="8"/>
      <c r="V30" s="2">
        <f t="shared" si="0"/>
        <v>205</v>
      </c>
      <c r="W30" s="2">
        <f t="shared" si="1"/>
        <v>0</v>
      </c>
      <c r="X30" s="2">
        <f t="shared" si="2"/>
        <v>205</v>
      </c>
      <c r="Y30" s="2">
        <f t="shared" si="3"/>
        <v>25.625</v>
      </c>
      <c r="Z30" s="2"/>
      <c r="AA30" s="2">
        <f t="shared" si="4"/>
        <v>25.625</v>
      </c>
    </row>
    <row r="31" spans="1:27" ht="11.25" customHeight="1" x14ac:dyDescent="0.2">
      <c r="A31" s="12" t="s">
        <v>73</v>
      </c>
      <c r="B31" s="11"/>
      <c r="C31" s="10" t="s">
        <v>218</v>
      </c>
      <c r="D31" s="28">
        <v>25</v>
      </c>
      <c r="E31" s="9"/>
      <c r="F31" s="28">
        <v>15</v>
      </c>
      <c r="G31" s="9"/>
      <c r="H31" s="28">
        <v>39</v>
      </c>
      <c r="I31" s="9"/>
      <c r="J31" s="28">
        <v>15</v>
      </c>
      <c r="K31" s="9"/>
      <c r="L31" s="28">
        <v>30</v>
      </c>
      <c r="M31" s="9"/>
      <c r="N31" s="9"/>
      <c r="O31" s="9"/>
      <c r="P31" s="28">
        <v>30</v>
      </c>
      <c r="Q31" s="9"/>
      <c r="R31" s="28">
        <v>35</v>
      </c>
      <c r="S31" s="9"/>
      <c r="T31" s="28">
        <v>10</v>
      </c>
      <c r="U31" s="8"/>
      <c r="V31" s="2">
        <f t="shared" si="0"/>
        <v>199</v>
      </c>
      <c r="W31" s="2">
        <f t="shared" si="1"/>
        <v>0</v>
      </c>
      <c r="X31" s="2">
        <f t="shared" si="2"/>
        <v>199</v>
      </c>
      <c r="Y31" s="2">
        <f t="shared" si="3"/>
        <v>24.875</v>
      </c>
      <c r="Z31" s="2"/>
      <c r="AA31" s="2">
        <f t="shared" si="4"/>
        <v>24.875</v>
      </c>
    </row>
    <row r="32" spans="1:27" ht="11.25" customHeight="1" x14ac:dyDescent="0.2">
      <c r="A32" s="12" t="s">
        <v>87</v>
      </c>
      <c r="B32" s="11"/>
      <c r="C32" s="10" t="s">
        <v>206</v>
      </c>
      <c r="D32" s="28">
        <v>25</v>
      </c>
      <c r="E32" s="9"/>
      <c r="F32" s="28">
        <v>15</v>
      </c>
      <c r="G32" s="9"/>
      <c r="H32" s="28">
        <v>34</v>
      </c>
      <c r="I32" s="9"/>
      <c r="J32" s="28">
        <v>15</v>
      </c>
      <c r="K32" s="9"/>
      <c r="L32" s="28">
        <v>30</v>
      </c>
      <c r="M32" s="9"/>
      <c r="N32" s="9"/>
      <c r="O32" s="9"/>
      <c r="P32" s="28">
        <v>10</v>
      </c>
      <c r="Q32" s="9"/>
      <c r="R32" s="28">
        <v>25</v>
      </c>
      <c r="S32" s="9"/>
      <c r="T32" s="28">
        <v>15</v>
      </c>
      <c r="U32" s="26"/>
      <c r="V32" s="2">
        <f t="shared" si="0"/>
        <v>169</v>
      </c>
      <c r="W32" s="2">
        <f t="shared" si="1"/>
        <v>0</v>
      </c>
      <c r="X32" s="2">
        <f t="shared" si="2"/>
        <v>169</v>
      </c>
      <c r="Y32" s="2">
        <f t="shared" si="3"/>
        <v>21.125</v>
      </c>
      <c r="Z32" s="2"/>
      <c r="AA32" s="2">
        <f t="shared" si="4"/>
        <v>21.125</v>
      </c>
    </row>
    <row r="33" spans="1:27" ht="11.25" customHeight="1" thickBot="1" x14ac:dyDescent="0.25">
      <c r="A33" s="7" t="s">
        <v>85</v>
      </c>
      <c r="B33" s="6"/>
      <c r="C33" s="5" t="s">
        <v>214</v>
      </c>
      <c r="D33" s="29">
        <v>15</v>
      </c>
      <c r="E33" s="4"/>
      <c r="F33" s="29">
        <v>15</v>
      </c>
      <c r="G33" s="4"/>
      <c r="H33" s="29">
        <v>14</v>
      </c>
      <c r="I33" s="4"/>
      <c r="J33" s="29">
        <v>15</v>
      </c>
      <c r="K33" s="4"/>
      <c r="L33" s="29">
        <v>30</v>
      </c>
      <c r="M33" s="4"/>
      <c r="N33" s="4"/>
      <c r="O33" s="4"/>
      <c r="P33" s="29">
        <v>10</v>
      </c>
      <c r="Q33" s="4"/>
      <c r="R33" s="29">
        <v>30</v>
      </c>
      <c r="S33" s="4"/>
      <c r="T33" s="29">
        <v>0</v>
      </c>
      <c r="U33" s="27"/>
      <c r="V33" s="2">
        <f t="shared" si="0"/>
        <v>129</v>
      </c>
      <c r="W33" s="2">
        <f t="shared" si="1"/>
        <v>0</v>
      </c>
      <c r="X33" s="2">
        <f t="shared" si="2"/>
        <v>129</v>
      </c>
      <c r="Y33" s="2">
        <f t="shared" si="3"/>
        <v>16.125</v>
      </c>
      <c r="Z33" s="2"/>
      <c r="AA33" s="2">
        <f t="shared" si="4"/>
        <v>16.125</v>
      </c>
    </row>
  </sheetData>
  <sortState xmlns:xlrd2="http://schemas.microsoft.com/office/spreadsheetml/2017/richdata2" ref="B12:AA33">
    <sortCondition descending="1" ref="V12:V33"/>
  </sortState>
  <mergeCells count="31">
    <mergeCell ref="Y7:Z7"/>
    <mergeCell ref="V7:W7"/>
    <mergeCell ref="B3:T3"/>
    <mergeCell ref="B4:C4"/>
    <mergeCell ref="D4:G4"/>
    <mergeCell ref="H4:T4"/>
    <mergeCell ref="B5:C5"/>
    <mergeCell ref="H5:T5"/>
    <mergeCell ref="H7:I7"/>
    <mergeCell ref="P7:Q7"/>
    <mergeCell ref="R7:S7"/>
    <mergeCell ref="T7:U7"/>
    <mergeCell ref="J7:K7"/>
    <mergeCell ref="L7:M7"/>
    <mergeCell ref="N7:O7"/>
    <mergeCell ref="A7:A11"/>
    <mergeCell ref="B7:B8"/>
    <mergeCell ref="C7:C8"/>
    <mergeCell ref="D7:E7"/>
    <mergeCell ref="F7:G7"/>
    <mergeCell ref="D8:E8"/>
    <mergeCell ref="F8:G8"/>
    <mergeCell ref="T8:U8"/>
    <mergeCell ref="B11:C11"/>
    <mergeCell ref="H8:I8"/>
    <mergeCell ref="B10:C10"/>
    <mergeCell ref="J8:K8"/>
    <mergeCell ref="L8:M8"/>
    <mergeCell ref="N8:O8"/>
    <mergeCell ref="P8:Q8"/>
    <mergeCell ref="R8:S8"/>
  </mergeCells>
  <pageMargins left="0.39370078740157477" right="0.39370078740157477" top="0.39370078740157477" bottom="0.39370078740157477" header="0" footer="0"/>
  <pageSetup paperSize="9" scale="0" fitToHeight="0" pageOrder="overThenDown" orientation="landscape" horizontalDpi="0" verticalDpi="0" copies="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FD6E2-2F97-41D6-9C57-3E5F082B4531}">
  <sheetPr>
    <outlinePr summaryBelow="0" summaryRight="0"/>
    <pageSetUpPr autoPageBreaks="0" fitToPage="1"/>
  </sheetPr>
  <dimension ref="A1:AA29"/>
  <sheetViews>
    <sheetView topLeftCell="A7" workbookViewId="0">
      <selection activeCell="B12" sqref="B12:B29"/>
    </sheetView>
  </sheetViews>
  <sheetFormatPr defaultColWidth="9.109375" defaultRowHeight="10.199999999999999" x14ac:dyDescent="0.2"/>
  <cols>
    <col min="1" max="1" width="5" style="1" customWidth="1"/>
    <col min="2" max="2" width="17" style="1" customWidth="1"/>
    <col min="3" max="3" width="10" style="1" customWidth="1"/>
    <col min="4" max="21" width="4" style="1" customWidth="1"/>
    <col min="22" max="22" width="7.6640625" style="1" customWidth="1"/>
    <col min="23" max="23" width="8" style="1" customWidth="1"/>
    <col min="24" max="24" width="7.6640625" style="1" customWidth="1"/>
    <col min="25" max="25" width="9.88671875" style="1" customWidth="1"/>
    <col min="26" max="256" width="9.109375" style="1" customWidth="1"/>
    <col min="257" max="16384" width="9.109375" style="1"/>
  </cols>
  <sheetData>
    <row r="1" spans="1:27" ht="11.25" customHeight="1" x14ac:dyDescent="0.2">
      <c r="B1" s="25" t="s">
        <v>70</v>
      </c>
    </row>
    <row r="2" spans="1:27" ht="11.25" customHeight="1" x14ac:dyDescent="0.2"/>
    <row r="3" spans="1:27" ht="11.25" customHeight="1" x14ac:dyDescent="0.2">
      <c r="B3" s="48" t="s">
        <v>958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27" ht="11.25" customHeight="1" x14ac:dyDescent="0.2">
      <c r="B4" s="48" t="s">
        <v>205</v>
      </c>
      <c r="C4" s="48"/>
      <c r="D4" s="48" t="s">
        <v>68</v>
      </c>
      <c r="E4" s="48"/>
      <c r="F4" s="48"/>
      <c r="G4" s="48"/>
      <c r="H4" s="48" t="s">
        <v>822</v>
      </c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1:27" ht="11.25" customHeight="1" x14ac:dyDescent="0.2">
      <c r="B5" s="48" t="s">
        <v>66</v>
      </c>
      <c r="C5" s="48"/>
      <c r="H5" s="48" t="s">
        <v>826</v>
      </c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1:27" ht="11.25" customHeight="1" thickBot="1" x14ac:dyDescent="0.25"/>
    <row r="7" spans="1:27" ht="99.9" customHeight="1" thickBot="1" x14ac:dyDescent="0.25">
      <c r="A7" s="39" t="s">
        <v>64</v>
      </c>
      <c r="B7" s="42" t="s">
        <v>63</v>
      </c>
      <c r="C7" s="42" t="s">
        <v>62</v>
      </c>
      <c r="D7" s="36" t="s">
        <v>204</v>
      </c>
      <c r="E7" s="36"/>
      <c r="F7" s="36" t="s">
        <v>203</v>
      </c>
      <c r="G7" s="36"/>
      <c r="H7" s="36" t="s">
        <v>202</v>
      </c>
      <c r="I7" s="36"/>
      <c r="J7" s="36" t="s">
        <v>201</v>
      </c>
      <c r="K7" s="36"/>
      <c r="L7" s="36" t="s">
        <v>200</v>
      </c>
      <c r="M7" s="36"/>
      <c r="N7" s="36" t="s">
        <v>128</v>
      </c>
      <c r="O7" s="36"/>
      <c r="P7" s="36" t="s">
        <v>199</v>
      </c>
      <c r="Q7" s="36"/>
      <c r="R7" s="36" t="s">
        <v>198</v>
      </c>
      <c r="S7" s="36"/>
      <c r="T7" s="49" t="s">
        <v>197</v>
      </c>
      <c r="U7" s="49"/>
      <c r="V7" s="45" t="s">
        <v>56</v>
      </c>
      <c r="W7" s="46"/>
      <c r="X7" s="24" t="s">
        <v>54</v>
      </c>
      <c r="Y7" s="47" t="s">
        <v>55</v>
      </c>
      <c r="Z7" s="46"/>
      <c r="AA7" s="23" t="s">
        <v>54</v>
      </c>
    </row>
    <row r="8" spans="1:27" ht="75" customHeight="1" x14ac:dyDescent="0.2">
      <c r="A8" s="40"/>
      <c r="B8" s="43"/>
      <c r="C8" s="43"/>
      <c r="D8" s="37" t="s">
        <v>196</v>
      </c>
      <c r="E8" s="37"/>
      <c r="F8" s="37" t="s">
        <v>114</v>
      </c>
      <c r="G8" s="37"/>
      <c r="H8" s="37" t="s">
        <v>195</v>
      </c>
      <c r="I8" s="37"/>
      <c r="J8" s="37" t="s">
        <v>114</v>
      </c>
      <c r="K8" s="37"/>
      <c r="L8" s="37" t="s">
        <v>114</v>
      </c>
      <c r="M8" s="37"/>
      <c r="N8" s="37" t="s">
        <v>115</v>
      </c>
      <c r="O8" s="37"/>
      <c r="P8" s="37" t="s">
        <v>195</v>
      </c>
      <c r="Q8" s="37"/>
      <c r="R8" s="37" t="s">
        <v>194</v>
      </c>
      <c r="S8" s="37"/>
      <c r="T8" s="38" t="s">
        <v>113</v>
      </c>
      <c r="U8" s="38"/>
      <c r="V8" s="2"/>
      <c r="W8" s="2"/>
      <c r="X8" s="2"/>
      <c r="Y8" s="2"/>
      <c r="Z8" s="2"/>
      <c r="AA8" s="2"/>
    </row>
    <row r="9" spans="1:27" ht="11.25" customHeight="1" x14ac:dyDescent="0.2">
      <c r="A9" s="40"/>
      <c r="B9" s="22"/>
      <c r="C9" s="21"/>
      <c r="D9" s="18" t="s">
        <v>48</v>
      </c>
      <c r="E9" s="18" t="s">
        <v>47</v>
      </c>
      <c r="F9" s="18" t="s">
        <v>48</v>
      </c>
      <c r="G9" s="18" t="s">
        <v>47</v>
      </c>
      <c r="H9" s="18" t="s">
        <v>48</v>
      </c>
      <c r="I9" s="18" t="s">
        <v>47</v>
      </c>
      <c r="J9" s="18" t="s">
        <v>48</v>
      </c>
      <c r="K9" s="18" t="s">
        <v>47</v>
      </c>
      <c r="L9" s="18" t="s">
        <v>48</v>
      </c>
      <c r="M9" s="18" t="s">
        <v>47</v>
      </c>
      <c r="N9" s="18" t="s">
        <v>48</v>
      </c>
      <c r="O9" s="18" t="s">
        <v>47</v>
      </c>
      <c r="P9" s="18" t="s">
        <v>48</v>
      </c>
      <c r="Q9" s="18" t="s">
        <v>47</v>
      </c>
      <c r="R9" s="18" t="s">
        <v>48</v>
      </c>
      <c r="S9" s="18" t="s">
        <v>47</v>
      </c>
      <c r="T9" s="18" t="s">
        <v>48</v>
      </c>
      <c r="U9" s="20" t="s">
        <v>47</v>
      </c>
      <c r="V9" s="18" t="s">
        <v>48</v>
      </c>
      <c r="W9" s="19" t="s">
        <v>47</v>
      </c>
      <c r="X9" s="19"/>
      <c r="Y9" s="18" t="s">
        <v>48</v>
      </c>
      <c r="Z9" s="17" t="s">
        <v>47</v>
      </c>
      <c r="AA9" s="2"/>
    </row>
    <row r="10" spans="1:27" ht="11.25" customHeight="1" x14ac:dyDescent="0.2">
      <c r="A10" s="40"/>
      <c r="B10" s="44" t="s">
        <v>46</v>
      </c>
      <c r="C10" s="44"/>
      <c r="D10" s="16" t="s">
        <v>72</v>
      </c>
      <c r="E10" s="16"/>
      <c r="F10" s="16" t="s">
        <v>44</v>
      </c>
      <c r="G10" s="16"/>
      <c r="H10" s="16" t="s">
        <v>44</v>
      </c>
      <c r="I10" s="16"/>
      <c r="J10" s="16" t="s">
        <v>44</v>
      </c>
      <c r="K10" s="16"/>
      <c r="L10" s="16" t="s">
        <v>44</v>
      </c>
      <c r="M10" s="16"/>
      <c r="N10" s="16"/>
      <c r="O10" s="16"/>
      <c r="P10" s="16" t="s">
        <v>44</v>
      </c>
      <c r="Q10" s="16"/>
      <c r="R10" s="16" t="s">
        <v>44</v>
      </c>
      <c r="S10" s="16"/>
      <c r="T10" s="16" t="s">
        <v>72</v>
      </c>
      <c r="U10" s="15"/>
      <c r="V10" s="2"/>
      <c r="W10" s="2"/>
      <c r="X10" s="2"/>
      <c r="Y10" s="2"/>
      <c r="Z10" s="2"/>
      <c r="AA10" s="2"/>
    </row>
    <row r="11" spans="1:27" ht="11.25" customHeight="1" x14ac:dyDescent="0.2">
      <c r="A11" s="41"/>
      <c r="B11" s="44" t="s">
        <v>43</v>
      </c>
      <c r="C11" s="44"/>
      <c r="D11" s="14" t="s">
        <v>75</v>
      </c>
      <c r="E11" s="14"/>
      <c r="F11" s="14" t="s">
        <v>178</v>
      </c>
      <c r="G11" s="14"/>
      <c r="H11" s="14" t="s">
        <v>193</v>
      </c>
      <c r="I11" s="14"/>
      <c r="J11" s="14" t="s">
        <v>192</v>
      </c>
      <c r="K11" s="14"/>
      <c r="L11" s="14" t="s">
        <v>103</v>
      </c>
      <c r="M11" s="14"/>
      <c r="N11" s="14"/>
      <c r="O11" s="14"/>
      <c r="P11" s="14" t="s">
        <v>180</v>
      </c>
      <c r="Q11" s="14"/>
      <c r="R11" s="14" t="s">
        <v>89</v>
      </c>
      <c r="S11" s="14"/>
      <c r="T11" s="14" t="s">
        <v>85</v>
      </c>
      <c r="U11" s="13"/>
      <c r="V11" s="2"/>
      <c r="W11" s="2"/>
      <c r="X11" s="2"/>
      <c r="Y11" s="2"/>
      <c r="Z11" s="2"/>
      <c r="AA11" s="2"/>
    </row>
    <row r="12" spans="1:27" ht="11.25" customHeight="1" x14ac:dyDescent="0.2">
      <c r="A12" s="12" t="s">
        <v>37</v>
      </c>
      <c r="B12" s="11"/>
      <c r="C12" s="10" t="s">
        <v>170</v>
      </c>
      <c r="D12" s="28">
        <v>30</v>
      </c>
      <c r="E12" s="9"/>
      <c r="F12" s="28">
        <v>45</v>
      </c>
      <c r="G12" s="9"/>
      <c r="H12" s="28">
        <v>42</v>
      </c>
      <c r="I12" s="9"/>
      <c r="J12" s="28">
        <v>45</v>
      </c>
      <c r="K12" s="9"/>
      <c r="L12" s="28">
        <v>40</v>
      </c>
      <c r="M12" s="9"/>
      <c r="N12" s="9"/>
      <c r="O12" s="9"/>
      <c r="P12" s="28">
        <v>50</v>
      </c>
      <c r="Q12" s="9"/>
      <c r="R12" s="28">
        <v>45</v>
      </c>
      <c r="S12" s="9"/>
      <c r="T12" s="28">
        <v>30</v>
      </c>
      <c r="U12" s="8"/>
      <c r="V12" s="2">
        <f t="shared" ref="V12:V29" si="0">SUM(T12,R12,P12,L12,J12,H12,F12,D12)</f>
        <v>327</v>
      </c>
      <c r="W12" s="2">
        <f t="shared" ref="W12:W29" si="1">SUM(U12,S12,Q12,O12,M12)</f>
        <v>0</v>
      </c>
      <c r="X12" s="2">
        <f t="shared" ref="X12:X29" si="2">SUM(V12:W12)</f>
        <v>327</v>
      </c>
      <c r="Y12" s="2">
        <f t="shared" ref="Y12:Y29" si="3">AVERAGE(T12,R12,P12,L12,J12,H12,F12,D12)</f>
        <v>40.875</v>
      </c>
      <c r="Z12" s="2"/>
      <c r="AA12" s="2"/>
    </row>
    <row r="13" spans="1:27" ht="11.25" customHeight="1" x14ac:dyDescent="0.2">
      <c r="A13" s="12" t="s">
        <v>35</v>
      </c>
      <c r="B13" s="11"/>
      <c r="C13" s="10" t="s">
        <v>181</v>
      </c>
      <c r="D13" s="28">
        <v>30</v>
      </c>
      <c r="E13" s="9"/>
      <c r="F13" s="28">
        <v>40</v>
      </c>
      <c r="G13" s="9"/>
      <c r="H13" s="28">
        <v>39</v>
      </c>
      <c r="I13" s="9"/>
      <c r="J13" s="28">
        <v>35</v>
      </c>
      <c r="K13" s="9"/>
      <c r="L13" s="28">
        <v>40</v>
      </c>
      <c r="M13" s="9"/>
      <c r="N13" s="9"/>
      <c r="O13" s="9"/>
      <c r="P13" s="28">
        <v>50</v>
      </c>
      <c r="Q13" s="9"/>
      <c r="R13" s="28">
        <v>42</v>
      </c>
      <c r="S13" s="9"/>
      <c r="T13" s="28">
        <v>30</v>
      </c>
      <c r="U13" s="8"/>
      <c r="V13" s="2">
        <f t="shared" si="0"/>
        <v>306</v>
      </c>
      <c r="W13" s="2">
        <f t="shared" si="1"/>
        <v>0</v>
      </c>
      <c r="X13" s="2">
        <f t="shared" si="2"/>
        <v>306</v>
      </c>
      <c r="Y13" s="2">
        <f t="shared" si="3"/>
        <v>38.25</v>
      </c>
      <c r="Z13" s="2"/>
      <c r="AA13" s="2"/>
    </row>
    <row r="14" spans="1:27" ht="11.25" customHeight="1" x14ac:dyDescent="0.2">
      <c r="A14" s="12" t="s">
        <v>33</v>
      </c>
      <c r="B14" s="11"/>
      <c r="C14" s="10" t="s">
        <v>177</v>
      </c>
      <c r="D14" s="28">
        <v>30</v>
      </c>
      <c r="E14" s="9"/>
      <c r="F14" s="28">
        <v>40</v>
      </c>
      <c r="G14" s="9"/>
      <c r="H14" s="28">
        <v>42</v>
      </c>
      <c r="I14" s="9"/>
      <c r="J14" s="28">
        <v>40</v>
      </c>
      <c r="K14" s="9"/>
      <c r="L14" s="28">
        <v>40</v>
      </c>
      <c r="M14" s="9"/>
      <c r="N14" s="9"/>
      <c r="O14" s="9"/>
      <c r="P14" s="28">
        <v>43</v>
      </c>
      <c r="Q14" s="9"/>
      <c r="R14" s="28">
        <v>40</v>
      </c>
      <c r="S14" s="9"/>
      <c r="T14" s="28">
        <v>20</v>
      </c>
      <c r="U14" s="8"/>
      <c r="V14" s="2">
        <f t="shared" si="0"/>
        <v>295</v>
      </c>
      <c r="W14" s="2">
        <f t="shared" si="1"/>
        <v>0</v>
      </c>
      <c r="X14" s="2">
        <f t="shared" si="2"/>
        <v>295</v>
      </c>
      <c r="Y14" s="2">
        <f t="shared" si="3"/>
        <v>36.875</v>
      </c>
      <c r="Z14" s="2"/>
      <c r="AA14" s="2"/>
    </row>
    <row r="15" spans="1:27" ht="11.25" customHeight="1" x14ac:dyDescent="0.2">
      <c r="A15" s="12" t="s">
        <v>31</v>
      </c>
      <c r="B15" s="11"/>
      <c r="C15" s="10" t="s">
        <v>184</v>
      </c>
      <c r="D15" s="28">
        <v>30</v>
      </c>
      <c r="E15" s="9"/>
      <c r="F15" s="28">
        <v>35</v>
      </c>
      <c r="G15" s="9"/>
      <c r="H15" s="28">
        <v>39</v>
      </c>
      <c r="I15" s="9"/>
      <c r="J15" s="28">
        <v>35</v>
      </c>
      <c r="K15" s="9"/>
      <c r="L15" s="28">
        <v>40</v>
      </c>
      <c r="M15" s="9"/>
      <c r="N15" s="9"/>
      <c r="O15" s="9"/>
      <c r="P15" s="28">
        <v>43</v>
      </c>
      <c r="Q15" s="9"/>
      <c r="R15" s="28">
        <v>42</v>
      </c>
      <c r="S15" s="9"/>
      <c r="T15" s="28">
        <v>25</v>
      </c>
      <c r="U15" s="8"/>
      <c r="V15" s="2">
        <f t="shared" si="0"/>
        <v>289</v>
      </c>
      <c r="W15" s="2">
        <f t="shared" si="1"/>
        <v>0</v>
      </c>
      <c r="X15" s="2">
        <f t="shared" si="2"/>
        <v>289</v>
      </c>
      <c r="Y15" s="2">
        <f t="shared" si="3"/>
        <v>36.125</v>
      </c>
      <c r="Z15" s="2"/>
      <c r="AA15" s="2"/>
    </row>
    <row r="16" spans="1:27" ht="11.25" customHeight="1" x14ac:dyDescent="0.2">
      <c r="A16" s="12" t="s">
        <v>29</v>
      </c>
      <c r="B16" s="11"/>
      <c r="C16" s="10" t="s">
        <v>183</v>
      </c>
      <c r="D16" s="28">
        <v>25</v>
      </c>
      <c r="E16" s="9"/>
      <c r="F16" s="28">
        <v>35</v>
      </c>
      <c r="G16" s="9"/>
      <c r="H16" s="28">
        <v>44</v>
      </c>
      <c r="I16" s="9"/>
      <c r="J16" s="28">
        <v>35</v>
      </c>
      <c r="K16" s="9"/>
      <c r="L16" s="28">
        <v>40</v>
      </c>
      <c r="M16" s="9"/>
      <c r="N16" s="9"/>
      <c r="O16" s="9"/>
      <c r="P16" s="28">
        <v>38</v>
      </c>
      <c r="Q16" s="9"/>
      <c r="R16" s="28">
        <v>38</v>
      </c>
      <c r="S16" s="9"/>
      <c r="T16" s="28">
        <v>30</v>
      </c>
      <c r="U16" s="8"/>
      <c r="V16" s="2">
        <f t="shared" si="0"/>
        <v>285</v>
      </c>
      <c r="W16" s="2">
        <f t="shared" si="1"/>
        <v>0</v>
      </c>
      <c r="X16" s="2">
        <f t="shared" si="2"/>
        <v>285</v>
      </c>
      <c r="Y16" s="2">
        <f t="shared" si="3"/>
        <v>35.625</v>
      </c>
      <c r="Z16" s="2"/>
      <c r="AA16" s="2"/>
    </row>
    <row r="17" spans="1:27" ht="11.25" customHeight="1" x14ac:dyDescent="0.2">
      <c r="A17" s="12" t="s">
        <v>27</v>
      </c>
      <c r="B17" s="11"/>
      <c r="C17" s="10" t="s">
        <v>185</v>
      </c>
      <c r="D17" s="28">
        <v>25</v>
      </c>
      <c r="E17" s="9"/>
      <c r="F17" s="28">
        <v>35</v>
      </c>
      <c r="G17" s="9"/>
      <c r="H17" s="28">
        <v>39</v>
      </c>
      <c r="I17" s="9"/>
      <c r="J17" s="28">
        <v>35</v>
      </c>
      <c r="K17" s="9"/>
      <c r="L17" s="28">
        <v>40</v>
      </c>
      <c r="M17" s="9"/>
      <c r="N17" s="9"/>
      <c r="O17" s="9"/>
      <c r="P17" s="28">
        <v>43</v>
      </c>
      <c r="Q17" s="9"/>
      <c r="R17" s="28">
        <v>42</v>
      </c>
      <c r="S17" s="9"/>
      <c r="T17" s="28">
        <v>25</v>
      </c>
      <c r="U17" s="8"/>
      <c r="V17" s="2">
        <f t="shared" si="0"/>
        <v>284</v>
      </c>
      <c r="W17" s="2">
        <f t="shared" si="1"/>
        <v>0</v>
      </c>
      <c r="X17" s="2">
        <f t="shared" si="2"/>
        <v>284</v>
      </c>
      <c r="Y17" s="2">
        <f t="shared" si="3"/>
        <v>35.5</v>
      </c>
      <c r="Z17" s="2"/>
      <c r="AA17" s="2"/>
    </row>
    <row r="18" spans="1:27" ht="11.25" customHeight="1" x14ac:dyDescent="0.2">
      <c r="A18" s="12" t="s">
        <v>25</v>
      </c>
      <c r="B18" s="11"/>
      <c r="C18" s="10" t="s">
        <v>174</v>
      </c>
      <c r="D18" s="28">
        <v>30</v>
      </c>
      <c r="E18" s="9"/>
      <c r="F18" s="28">
        <v>30</v>
      </c>
      <c r="G18" s="9"/>
      <c r="H18" s="28">
        <v>27</v>
      </c>
      <c r="I18" s="9"/>
      <c r="J18" s="28">
        <v>30</v>
      </c>
      <c r="K18" s="9"/>
      <c r="L18" s="28">
        <v>40</v>
      </c>
      <c r="M18" s="9"/>
      <c r="N18" s="9"/>
      <c r="O18" s="9"/>
      <c r="P18" s="28">
        <v>43</v>
      </c>
      <c r="Q18" s="9"/>
      <c r="R18" s="28">
        <v>45</v>
      </c>
      <c r="S18" s="9"/>
      <c r="T18" s="28">
        <v>30</v>
      </c>
      <c r="U18" s="8"/>
      <c r="V18" s="2">
        <f t="shared" si="0"/>
        <v>275</v>
      </c>
      <c r="W18" s="2">
        <f t="shared" si="1"/>
        <v>0</v>
      </c>
      <c r="X18" s="2">
        <f t="shared" si="2"/>
        <v>275</v>
      </c>
      <c r="Y18" s="2">
        <f t="shared" si="3"/>
        <v>34.375</v>
      </c>
      <c r="Z18" s="2"/>
      <c r="AA18" s="2"/>
    </row>
    <row r="19" spans="1:27" ht="11.25" customHeight="1" x14ac:dyDescent="0.2">
      <c r="A19" s="12" t="s">
        <v>23</v>
      </c>
      <c r="B19" s="11"/>
      <c r="C19" s="10" t="s">
        <v>172</v>
      </c>
      <c r="D19" s="28">
        <v>30</v>
      </c>
      <c r="E19" s="9"/>
      <c r="F19" s="28">
        <v>35</v>
      </c>
      <c r="G19" s="9"/>
      <c r="H19" s="28">
        <v>22</v>
      </c>
      <c r="I19" s="9"/>
      <c r="J19" s="28">
        <v>35</v>
      </c>
      <c r="K19" s="9"/>
      <c r="L19" s="28">
        <v>40</v>
      </c>
      <c r="M19" s="9"/>
      <c r="N19" s="9"/>
      <c r="O19" s="9"/>
      <c r="P19" s="28">
        <v>43</v>
      </c>
      <c r="Q19" s="9"/>
      <c r="R19" s="28">
        <v>40</v>
      </c>
      <c r="S19" s="9"/>
      <c r="T19" s="28">
        <v>30</v>
      </c>
      <c r="U19" s="8"/>
      <c r="V19" s="2">
        <f t="shared" si="0"/>
        <v>275</v>
      </c>
      <c r="W19" s="2">
        <f t="shared" si="1"/>
        <v>0</v>
      </c>
      <c r="X19" s="2">
        <f t="shared" si="2"/>
        <v>275</v>
      </c>
      <c r="Y19" s="2">
        <f t="shared" si="3"/>
        <v>34.375</v>
      </c>
      <c r="Z19" s="2"/>
      <c r="AA19" s="2"/>
    </row>
    <row r="20" spans="1:27" ht="11.25" customHeight="1" x14ac:dyDescent="0.2">
      <c r="A20" s="12" t="s">
        <v>21</v>
      </c>
      <c r="B20" s="11"/>
      <c r="C20" s="10" t="s">
        <v>171</v>
      </c>
      <c r="D20" s="28">
        <v>30</v>
      </c>
      <c r="E20" s="9"/>
      <c r="F20" s="28">
        <v>30</v>
      </c>
      <c r="G20" s="9"/>
      <c r="H20" s="28">
        <v>27</v>
      </c>
      <c r="I20" s="9"/>
      <c r="J20" s="28">
        <v>30</v>
      </c>
      <c r="K20" s="9"/>
      <c r="L20" s="28">
        <v>40</v>
      </c>
      <c r="M20" s="9"/>
      <c r="N20" s="9"/>
      <c r="O20" s="9"/>
      <c r="P20" s="28">
        <v>43</v>
      </c>
      <c r="Q20" s="9"/>
      <c r="R20" s="28">
        <v>42</v>
      </c>
      <c r="S20" s="9"/>
      <c r="T20" s="28">
        <v>30</v>
      </c>
      <c r="U20" s="8"/>
      <c r="V20" s="2">
        <f t="shared" si="0"/>
        <v>272</v>
      </c>
      <c r="W20" s="2">
        <f t="shared" si="1"/>
        <v>0</v>
      </c>
      <c r="X20" s="2">
        <f t="shared" si="2"/>
        <v>272</v>
      </c>
      <c r="Y20" s="2">
        <f t="shared" si="3"/>
        <v>34</v>
      </c>
      <c r="Z20" s="2"/>
      <c r="AA20" s="2"/>
    </row>
    <row r="21" spans="1:27" ht="11.25" customHeight="1" x14ac:dyDescent="0.2">
      <c r="A21" s="12" t="s">
        <v>19</v>
      </c>
      <c r="B21" s="11"/>
      <c r="C21" s="10" t="s">
        <v>179</v>
      </c>
      <c r="D21" s="28">
        <v>25</v>
      </c>
      <c r="E21" s="9"/>
      <c r="F21" s="28">
        <v>35</v>
      </c>
      <c r="G21" s="9"/>
      <c r="H21" s="28">
        <v>47</v>
      </c>
      <c r="I21" s="9"/>
      <c r="J21" s="28">
        <v>35</v>
      </c>
      <c r="K21" s="9"/>
      <c r="L21" s="28">
        <v>40</v>
      </c>
      <c r="M21" s="9"/>
      <c r="N21" s="9"/>
      <c r="O21" s="9"/>
      <c r="P21" s="28">
        <v>35</v>
      </c>
      <c r="Q21" s="9"/>
      <c r="R21" s="28">
        <v>32</v>
      </c>
      <c r="S21" s="9"/>
      <c r="T21" s="28">
        <v>20</v>
      </c>
      <c r="U21" s="8"/>
      <c r="V21" s="2">
        <f t="shared" si="0"/>
        <v>269</v>
      </c>
      <c r="W21" s="2">
        <f t="shared" si="1"/>
        <v>0</v>
      </c>
      <c r="X21" s="2">
        <f t="shared" si="2"/>
        <v>269</v>
      </c>
      <c r="Y21" s="2">
        <f t="shared" si="3"/>
        <v>33.625</v>
      </c>
      <c r="Z21" s="2"/>
      <c r="AA21" s="2"/>
    </row>
    <row r="22" spans="1:27" ht="11.25" customHeight="1" x14ac:dyDescent="0.2">
      <c r="A22" s="12" t="s">
        <v>17</v>
      </c>
      <c r="B22" s="11"/>
      <c r="C22" s="10" t="s">
        <v>187</v>
      </c>
      <c r="D22" s="28">
        <v>30</v>
      </c>
      <c r="E22" s="9"/>
      <c r="F22" s="28">
        <v>30</v>
      </c>
      <c r="G22" s="9"/>
      <c r="H22" s="28">
        <v>27</v>
      </c>
      <c r="I22" s="9"/>
      <c r="J22" s="28">
        <v>30</v>
      </c>
      <c r="K22" s="9"/>
      <c r="L22" s="28">
        <v>40</v>
      </c>
      <c r="M22" s="9"/>
      <c r="N22" s="9"/>
      <c r="O22" s="9"/>
      <c r="P22" s="28">
        <v>43</v>
      </c>
      <c r="Q22" s="9"/>
      <c r="R22" s="28">
        <v>40</v>
      </c>
      <c r="S22" s="9"/>
      <c r="T22" s="28">
        <v>15</v>
      </c>
      <c r="U22" s="8"/>
      <c r="V22" s="2">
        <f t="shared" si="0"/>
        <v>255</v>
      </c>
      <c r="W22" s="2">
        <f t="shared" si="1"/>
        <v>0</v>
      </c>
      <c r="X22" s="2">
        <f t="shared" si="2"/>
        <v>255</v>
      </c>
      <c r="Y22" s="2">
        <f t="shared" si="3"/>
        <v>31.875</v>
      </c>
      <c r="Z22" s="2"/>
      <c r="AA22" s="2"/>
    </row>
    <row r="23" spans="1:27" ht="11.25" customHeight="1" x14ac:dyDescent="0.2">
      <c r="A23" s="12" t="s">
        <v>15</v>
      </c>
      <c r="B23" s="11"/>
      <c r="C23" s="10" t="s">
        <v>182</v>
      </c>
      <c r="D23" s="28">
        <v>25</v>
      </c>
      <c r="E23" s="9"/>
      <c r="F23" s="28">
        <v>30</v>
      </c>
      <c r="G23" s="9"/>
      <c r="H23" s="28">
        <v>44</v>
      </c>
      <c r="I23" s="9"/>
      <c r="J23" s="28">
        <v>30</v>
      </c>
      <c r="K23" s="9"/>
      <c r="L23" s="28">
        <v>30</v>
      </c>
      <c r="M23" s="9"/>
      <c r="N23" s="9"/>
      <c r="O23" s="9"/>
      <c r="P23" s="28">
        <v>43</v>
      </c>
      <c r="Q23" s="9"/>
      <c r="R23" s="28">
        <v>30</v>
      </c>
      <c r="S23" s="9"/>
      <c r="T23" s="28">
        <v>10</v>
      </c>
      <c r="U23" s="8"/>
      <c r="V23" s="2">
        <f t="shared" si="0"/>
        <v>242</v>
      </c>
      <c r="W23" s="2">
        <f t="shared" si="1"/>
        <v>0</v>
      </c>
      <c r="X23" s="2">
        <f t="shared" si="2"/>
        <v>242</v>
      </c>
      <c r="Y23" s="2">
        <f t="shared" si="3"/>
        <v>30.25</v>
      </c>
      <c r="Z23" s="2"/>
      <c r="AA23" s="2"/>
    </row>
    <row r="24" spans="1:27" ht="11.25" customHeight="1" x14ac:dyDescent="0.2">
      <c r="A24" s="12" t="s">
        <v>13</v>
      </c>
      <c r="B24" s="11"/>
      <c r="C24" s="10" t="s">
        <v>176</v>
      </c>
      <c r="D24" s="28">
        <v>30</v>
      </c>
      <c r="E24" s="9"/>
      <c r="F24" s="28">
        <v>25</v>
      </c>
      <c r="G24" s="9"/>
      <c r="H24" s="28">
        <v>38</v>
      </c>
      <c r="I24" s="9"/>
      <c r="J24" s="28">
        <v>25</v>
      </c>
      <c r="K24" s="9"/>
      <c r="L24" s="28">
        <v>30</v>
      </c>
      <c r="M24" s="9"/>
      <c r="N24" s="9"/>
      <c r="O24" s="9"/>
      <c r="P24" s="28">
        <v>33</v>
      </c>
      <c r="Q24" s="9"/>
      <c r="R24" s="28">
        <v>38</v>
      </c>
      <c r="S24" s="9"/>
      <c r="T24" s="28">
        <v>20</v>
      </c>
      <c r="U24" s="8"/>
      <c r="V24" s="2">
        <f t="shared" si="0"/>
        <v>239</v>
      </c>
      <c r="W24" s="2">
        <f t="shared" si="1"/>
        <v>0</v>
      </c>
      <c r="X24" s="2">
        <f t="shared" si="2"/>
        <v>239</v>
      </c>
      <c r="Y24" s="2">
        <f t="shared" si="3"/>
        <v>29.875</v>
      </c>
      <c r="Z24" s="2"/>
      <c r="AA24" s="2"/>
    </row>
    <row r="25" spans="1:27" ht="11.25" customHeight="1" x14ac:dyDescent="0.2">
      <c r="A25" s="12" t="s">
        <v>11</v>
      </c>
      <c r="B25" s="11"/>
      <c r="C25" s="10" t="s">
        <v>190</v>
      </c>
      <c r="D25" s="28">
        <v>25</v>
      </c>
      <c r="E25" s="9"/>
      <c r="F25" s="28">
        <v>30</v>
      </c>
      <c r="G25" s="9"/>
      <c r="H25" s="28">
        <v>34</v>
      </c>
      <c r="I25" s="9"/>
      <c r="J25" s="28">
        <v>30</v>
      </c>
      <c r="K25" s="9"/>
      <c r="L25" s="28">
        <v>30</v>
      </c>
      <c r="M25" s="9"/>
      <c r="N25" s="9"/>
      <c r="O25" s="9"/>
      <c r="P25" s="28">
        <v>33</v>
      </c>
      <c r="Q25" s="9"/>
      <c r="R25" s="28">
        <v>30</v>
      </c>
      <c r="S25" s="9"/>
      <c r="T25" s="28">
        <v>20</v>
      </c>
      <c r="U25" s="8"/>
      <c r="V25" s="2">
        <f t="shared" si="0"/>
        <v>232</v>
      </c>
      <c r="W25" s="2">
        <f t="shared" si="1"/>
        <v>0</v>
      </c>
      <c r="X25" s="2">
        <f t="shared" si="2"/>
        <v>232</v>
      </c>
      <c r="Y25" s="2">
        <f t="shared" si="3"/>
        <v>29</v>
      </c>
      <c r="Z25" s="2"/>
      <c r="AA25" s="2"/>
    </row>
    <row r="26" spans="1:27" ht="11.25" customHeight="1" x14ac:dyDescent="0.2">
      <c r="A26" s="12" t="s">
        <v>9</v>
      </c>
      <c r="B26" s="11"/>
      <c r="C26" s="10" t="s">
        <v>173</v>
      </c>
      <c r="D26" s="28">
        <v>25</v>
      </c>
      <c r="E26" s="9"/>
      <c r="F26" s="28">
        <v>20</v>
      </c>
      <c r="G26" s="9"/>
      <c r="H26" s="28">
        <v>29</v>
      </c>
      <c r="I26" s="9"/>
      <c r="J26" s="28">
        <v>20</v>
      </c>
      <c r="K26" s="9"/>
      <c r="L26" s="28">
        <v>30</v>
      </c>
      <c r="M26" s="9"/>
      <c r="N26" s="9"/>
      <c r="O26" s="9"/>
      <c r="P26" s="28">
        <v>43</v>
      </c>
      <c r="Q26" s="9"/>
      <c r="R26" s="28">
        <v>28</v>
      </c>
      <c r="S26" s="9"/>
      <c r="T26" s="28">
        <v>30</v>
      </c>
      <c r="U26" s="8"/>
      <c r="V26" s="2">
        <f t="shared" si="0"/>
        <v>225</v>
      </c>
      <c r="W26" s="2">
        <f t="shared" si="1"/>
        <v>0</v>
      </c>
      <c r="X26" s="2">
        <f t="shared" si="2"/>
        <v>225</v>
      </c>
      <c r="Y26" s="2">
        <f t="shared" si="3"/>
        <v>28.125</v>
      </c>
      <c r="Z26" s="2"/>
      <c r="AA26" s="2"/>
    </row>
    <row r="27" spans="1:27" ht="11.25" customHeight="1" x14ac:dyDescent="0.2">
      <c r="A27" s="12" t="s">
        <v>7</v>
      </c>
      <c r="B27" s="11"/>
      <c r="C27" s="10" t="s">
        <v>191</v>
      </c>
      <c r="D27" s="28">
        <v>30</v>
      </c>
      <c r="E27" s="9"/>
      <c r="F27" s="28">
        <v>20</v>
      </c>
      <c r="G27" s="9"/>
      <c r="H27" s="28">
        <v>34</v>
      </c>
      <c r="I27" s="9"/>
      <c r="J27" s="28">
        <v>20</v>
      </c>
      <c r="K27" s="9"/>
      <c r="L27" s="28">
        <v>30</v>
      </c>
      <c r="M27" s="9"/>
      <c r="N27" s="9"/>
      <c r="O27" s="9"/>
      <c r="P27" s="28">
        <v>43</v>
      </c>
      <c r="Q27" s="9"/>
      <c r="R27" s="28">
        <v>25</v>
      </c>
      <c r="S27" s="9"/>
      <c r="T27" s="28">
        <v>20</v>
      </c>
      <c r="U27" s="8"/>
      <c r="V27" s="2">
        <f t="shared" si="0"/>
        <v>222</v>
      </c>
      <c r="W27" s="2">
        <f t="shared" si="1"/>
        <v>0</v>
      </c>
      <c r="X27" s="2">
        <f t="shared" si="2"/>
        <v>222</v>
      </c>
      <c r="Y27" s="2">
        <f t="shared" si="3"/>
        <v>27.75</v>
      </c>
      <c r="Z27" s="2"/>
      <c r="AA27" s="2"/>
    </row>
    <row r="28" spans="1:27" ht="11.25" customHeight="1" x14ac:dyDescent="0.2">
      <c r="A28" s="12" t="s">
        <v>5</v>
      </c>
      <c r="B28" s="11"/>
      <c r="C28" s="10" t="s">
        <v>188</v>
      </c>
      <c r="D28" s="28">
        <v>25</v>
      </c>
      <c r="E28" s="9"/>
      <c r="F28" s="28">
        <v>20</v>
      </c>
      <c r="G28" s="9"/>
      <c r="H28" s="28">
        <v>39</v>
      </c>
      <c r="I28" s="9"/>
      <c r="J28" s="28">
        <v>20</v>
      </c>
      <c r="K28" s="9"/>
      <c r="L28" s="28">
        <v>30</v>
      </c>
      <c r="M28" s="9"/>
      <c r="N28" s="9"/>
      <c r="O28" s="9"/>
      <c r="P28" s="28">
        <v>40</v>
      </c>
      <c r="Q28" s="9"/>
      <c r="R28" s="28">
        <v>38</v>
      </c>
      <c r="S28" s="9"/>
      <c r="T28" s="28">
        <v>10</v>
      </c>
      <c r="U28" s="8"/>
      <c r="V28" s="2">
        <f t="shared" si="0"/>
        <v>222</v>
      </c>
      <c r="W28" s="2">
        <f t="shared" si="1"/>
        <v>0</v>
      </c>
      <c r="X28" s="2">
        <f t="shared" si="2"/>
        <v>222</v>
      </c>
      <c r="Y28" s="2">
        <f t="shared" si="3"/>
        <v>27.75</v>
      </c>
      <c r="Z28" s="2"/>
      <c r="AA28" s="2"/>
    </row>
    <row r="29" spans="1:27" ht="11.25" customHeight="1" thickBot="1" x14ac:dyDescent="0.25">
      <c r="A29" s="7" t="s">
        <v>3</v>
      </c>
      <c r="B29" s="6"/>
      <c r="C29" s="5" t="s">
        <v>186</v>
      </c>
      <c r="D29" s="29">
        <v>25</v>
      </c>
      <c r="E29" s="4"/>
      <c r="F29" s="29">
        <v>35</v>
      </c>
      <c r="G29" s="4"/>
      <c r="H29" s="29">
        <v>39</v>
      </c>
      <c r="I29" s="4"/>
      <c r="J29" s="29">
        <v>35</v>
      </c>
      <c r="K29" s="4"/>
      <c r="L29" s="29">
        <v>40</v>
      </c>
      <c r="M29" s="4"/>
      <c r="N29" s="4"/>
      <c r="O29" s="4"/>
      <c r="P29" s="29">
        <v>0</v>
      </c>
      <c r="Q29" s="4"/>
      <c r="R29" s="29">
        <v>40</v>
      </c>
      <c r="S29" s="4"/>
      <c r="T29" s="29">
        <v>5</v>
      </c>
      <c r="U29" s="3"/>
      <c r="V29" s="2">
        <f t="shared" si="0"/>
        <v>219</v>
      </c>
      <c r="W29" s="2">
        <f t="shared" si="1"/>
        <v>0</v>
      </c>
      <c r="X29" s="2">
        <f t="shared" si="2"/>
        <v>219</v>
      </c>
      <c r="Y29" s="2">
        <f t="shared" si="3"/>
        <v>27.375</v>
      </c>
      <c r="Z29" s="2"/>
      <c r="AA29" s="2"/>
    </row>
  </sheetData>
  <sortState xmlns:xlrd2="http://schemas.microsoft.com/office/spreadsheetml/2017/richdata2" ref="B12:AA29">
    <sortCondition descending="1" ref="V12:V29"/>
  </sortState>
  <mergeCells count="31">
    <mergeCell ref="Y7:Z7"/>
    <mergeCell ref="V7:W7"/>
    <mergeCell ref="B3:T3"/>
    <mergeCell ref="B4:C4"/>
    <mergeCell ref="D4:G4"/>
    <mergeCell ref="H4:T4"/>
    <mergeCell ref="B5:C5"/>
    <mergeCell ref="H5:T5"/>
    <mergeCell ref="H7:I7"/>
    <mergeCell ref="A7:A11"/>
    <mergeCell ref="B7:B8"/>
    <mergeCell ref="C7:C8"/>
    <mergeCell ref="D7:E7"/>
    <mergeCell ref="F7:G7"/>
    <mergeCell ref="D8:E8"/>
    <mergeCell ref="F8:G8"/>
    <mergeCell ref="B11:C11"/>
    <mergeCell ref="H8:I8"/>
    <mergeCell ref="B10:C10"/>
    <mergeCell ref="T8:U8"/>
    <mergeCell ref="J7:K7"/>
    <mergeCell ref="L7:M7"/>
    <mergeCell ref="N7:O7"/>
    <mergeCell ref="P7:Q7"/>
    <mergeCell ref="R7:S7"/>
    <mergeCell ref="T7:U7"/>
    <mergeCell ref="J8:K8"/>
    <mergeCell ref="L8:M8"/>
    <mergeCell ref="N8:O8"/>
    <mergeCell ref="P8:Q8"/>
    <mergeCell ref="R8:S8"/>
  </mergeCells>
  <pageMargins left="0.39370078740157477" right="0.39370078740157477" top="0.39370078740157477" bottom="0.39370078740157477" header="0" footer="0"/>
  <pageSetup paperSize="9" scale="0" fitToHeight="0" pageOrder="overThenDown" orientation="landscape" horizontalDpi="0" verticalDpi="0" copies="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2AD2D-7415-4970-B883-92B9A3EA9ECF}">
  <sheetPr>
    <outlinePr summaryBelow="0" summaryRight="0"/>
    <pageSetUpPr autoPageBreaks="0" fitToPage="1"/>
  </sheetPr>
  <dimension ref="A1:AC40"/>
  <sheetViews>
    <sheetView topLeftCell="A9" workbookViewId="0">
      <selection activeCell="B12" sqref="B12:B40"/>
    </sheetView>
  </sheetViews>
  <sheetFormatPr defaultColWidth="9.109375" defaultRowHeight="10.199999999999999" x14ac:dyDescent="0.2"/>
  <cols>
    <col min="1" max="1" width="5" style="1" customWidth="1"/>
    <col min="2" max="2" width="17" style="1" customWidth="1"/>
    <col min="3" max="3" width="10" style="1" customWidth="1"/>
    <col min="4" max="23" width="4" style="1" customWidth="1"/>
    <col min="24" max="256" width="9.109375" style="1" customWidth="1"/>
    <col min="257" max="16384" width="9.109375" style="1"/>
  </cols>
  <sheetData>
    <row r="1" spans="1:29" ht="11.25" customHeight="1" x14ac:dyDescent="0.2">
      <c r="B1" s="25" t="s">
        <v>70</v>
      </c>
    </row>
    <row r="2" spans="1:29" ht="11.25" customHeight="1" x14ac:dyDescent="0.2"/>
    <row r="3" spans="1:29" ht="11.25" customHeight="1" x14ac:dyDescent="0.2">
      <c r="B3" s="48" t="s">
        <v>958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29" ht="21.75" customHeight="1" x14ac:dyDescent="0.2">
      <c r="B4" s="48" t="s">
        <v>665</v>
      </c>
      <c r="C4" s="48"/>
      <c r="D4" s="48" t="s">
        <v>595</v>
      </c>
      <c r="E4" s="48"/>
      <c r="F4" s="48"/>
      <c r="G4" s="48"/>
      <c r="H4" s="48" t="s">
        <v>299</v>
      </c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1:29" ht="11.25" customHeight="1" x14ac:dyDescent="0.2">
      <c r="B5" s="48" t="s">
        <v>66</v>
      </c>
      <c r="C5" s="48"/>
      <c r="H5" s="48" t="s">
        <v>664</v>
      </c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1:29" ht="11.25" customHeight="1" thickBot="1" x14ac:dyDescent="0.25"/>
    <row r="7" spans="1:29" ht="99.9" customHeight="1" thickBot="1" x14ac:dyDescent="0.25">
      <c r="A7" s="39" t="s">
        <v>64</v>
      </c>
      <c r="B7" s="42" t="s">
        <v>63</v>
      </c>
      <c r="C7" s="42" t="s">
        <v>62</v>
      </c>
      <c r="D7" s="36" t="s">
        <v>297</v>
      </c>
      <c r="E7" s="36"/>
      <c r="F7" s="36" t="s">
        <v>663</v>
      </c>
      <c r="G7" s="36"/>
      <c r="H7" s="36" t="s">
        <v>662</v>
      </c>
      <c r="I7" s="36"/>
      <c r="J7" s="36" t="s">
        <v>661</v>
      </c>
      <c r="K7" s="36"/>
      <c r="L7" s="36" t="s">
        <v>593</v>
      </c>
      <c r="M7" s="36"/>
      <c r="N7" s="36"/>
      <c r="O7" s="36"/>
      <c r="P7" s="36" t="s">
        <v>592</v>
      </c>
      <c r="Q7" s="36"/>
      <c r="R7" s="36" t="s">
        <v>290</v>
      </c>
      <c r="S7" s="36"/>
      <c r="T7" s="36" t="s">
        <v>58</v>
      </c>
      <c r="U7" s="36"/>
      <c r="V7" s="49" t="s">
        <v>660</v>
      </c>
      <c r="W7" s="51"/>
      <c r="X7" s="2"/>
      <c r="Y7" s="2"/>
      <c r="Z7" s="2"/>
      <c r="AA7" s="2"/>
      <c r="AB7" s="2"/>
      <c r="AC7" s="2"/>
    </row>
    <row r="8" spans="1:29" ht="75" customHeight="1" x14ac:dyDescent="0.2">
      <c r="A8" s="40"/>
      <c r="B8" s="43"/>
      <c r="C8" s="43"/>
      <c r="D8" s="37" t="s">
        <v>659</v>
      </c>
      <c r="E8" s="37"/>
      <c r="F8" s="37" t="s">
        <v>284</v>
      </c>
      <c r="G8" s="37"/>
      <c r="H8" s="37" t="s">
        <v>658</v>
      </c>
      <c r="I8" s="37"/>
      <c r="J8" s="37" t="s">
        <v>657</v>
      </c>
      <c r="K8" s="37"/>
      <c r="L8" s="37" t="s">
        <v>656</v>
      </c>
      <c r="M8" s="37"/>
      <c r="N8" s="37"/>
      <c r="O8" s="37"/>
      <c r="P8" s="37" t="s">
        <v>656</v>
      </c>
      <c r="Q8" s="37"/>
      <c r="R8" s="37" t="s">
        <v>655</v>
      </c>
      <c r="S8" s="37"/>
      <c r="T8" s="37"/>
      <c r="U8" s="37"/>
      <c r="V8" s="38" t="s">
        <v>654</v>
      </c>
      <c r="W8" s="50"/>
      <c r="X8" s="45" t="s">
        <v>56</v>
      </c>
      <c r="Y8" s="46"/>
      <c r="Z8" s="24" t="s">
        <v>54</v>
      </c>
      <c r="AA8" s="47" t="s">
        <v>55</v>
      </c>
      <c r="AB8" s="46"/>
      <c r="AC8" s="23" t="s">
        <v>54</v>
      </c>
    </row>
    <row r="9" spans="1:29" ht="11.25" customHeight="1" x14ac:dyDescent="0.2">
      <c r="A9" s="40"/>
      <c r="B9" s="22"/>
      <c r="C9" s="21"/>
      <c r="D9" s="18" t="s">
        <v>48</v>
      </c>
      <c r="E9" s="18" t="s">
        <v>47</v>
      </c>
      <c r="F9" s="18" t="s">
        <v>48</v>
      </c>
      <c r="G9" s="18" t="s">
        <v>47</v>
      </c>
      <c r="H9" s="18" t="s">
        <v>48</v>
      </c>
      <c r="I9" s="18" t="s">
        <v>47</v>
      </c>
      <c r="J9" s="18" t="s">
        <v>48</v>
      </c>
      <c r="K9" s="18" t="s">
        <v>47</v>
      </c>
      <c r="L9" s="18" t="s">
        <v>48</v>
      </c>
      <c r="M9" s="18" t="s">
        <v>47</v>
      </c>
      <c r="N9" s="18" t="s">
        <v>48</v>
      </c>
      <c r="O9" s="18" t="s">
        <v>47</v>
      </c>
      <c r="P9" s="18" t="s">
        <v>48</v>
      </c>
      <c r="Q9" s="18" t="s">
        <v>47</v>
      </c>
      <c r="R9" s="18" t="s">
        <v>48</v>
      </c>
      <c r="S9" s="18" t="s">
        <v>47</v>
      </c>
      <c r="T9" s="18" t="s">
        <v>48</v>
      </c>
      <c r="U9" s="18" t="s">
        <v>47</v>
      </c>
      <c r="V9" s="18" t="s">
        <v>48</v>
      </c>
      <c r="W9" s="19" t="s">
        <v>47</v>
      </c>
      <c r="X9" s="2"/>
      <c r="Y9" s="2"/>
      <c r="Z9" s="2"/>
      <c r="AA9" s="2"/>
      <c r="AB9" s="2"/>
      <c r="AC9" s="2"/>
    </row>
    <row r="10" spans="1:29" ht="11.25" customHeight="1" x14ac:dyDescent="0.2">
      <c r="A10" s="40"/>
      <c r="B10" s="44" t="s">
        <v>46</v>
      </c>
      <c r="C10" s="44"/>
      <c r="D10" s="16" t="s">
        <v>9</v>
      </c>
      <c r="E10" s="16"/>
      <c r="F10" s="16" t="s">
        <v>44</v>
      </c>
      <c r="G10" s="16" t="s">
        <v>44</v>
      </c>
      <c r="H10" s="16" t="s">
        <v>110</v>
      </c>
      <c r="I10" s="16" t="s">
        <v>72</v>
      </c>
      <c r="J10" s="16" t="s">
        <v>321</v>
      </c>
      <c r="K10" s="16" t="s">
        <v>71</v>
      </c>
      <c r="L10" s="16"/>
      <c r="M10" s="16"/>
      <c r="N10" s="16"/>
      <c r="O10" s="16"/>
      <c r="P10" s="16"/>
      <c r="Q10" s="16"/>
      <c r="R10" s="16" t="s">
        <v>72</v>
      </c>
      <c r="S10" s="16"/>
      <c r="T10" s="16"/>
      <c r="U10" s="16" t="s">
        <v>45</v>
      </c>
      <c r="V10" s="16" t="s">
        <v>9</v>
      </c>
      <c r="W10" s="30"/>
      <c r="X10" s="18" t="s">
        <v>48</v>
      </c>
      <c r="Y10" s="19" t="s">
        <v>47</v>
      </c>
      <c r="Z10" s="19"/>
      <c r="AA10" s="18" t="s">
        <v>48</v>
      </c>
      <c r="AB10" s="17" t="s">
        <v>47</v>
      </c>
      <c r="AC10" s="2"/>
    </row>
    <row r="11" spans="1:29" ht="11.25" customHeight="1" x14ac:dyDescent="0.2">
      <c r="A11" s="41"/>
      <c r="B11" s="44" t="s">
        <v>43</v>
      </c>
      <c r="C11" s="44"/>
      <c r="D11" s="14" t="s">
        <v>25</v>
      </c>
      <c r="E11" s="14"/>
      <c r="F11" s="14" t="s">
        <v>73</v>
      </c>
      <c r="G11" s="14"/>
      <c r="H11" s="14" t="s">
        <v>407</v>
      </c>
      <c r="I11" s="14"/>
      <c r="J11" s="14" t="s">
        <v>407</v>
      </c>
      <c r="K11" s="14"/>
      <c r="L11" s="14"/>
      <c r="M11" s="14"/>
      <c r="N11" s="14"/>
      <c r="O11" s="14"/>
      <c r="P11" s="14"/>
      <c r="Q11" s="14"/>
      <c r="R11" s="14" t="s">
        <v>87</v>
      </c>
      <c r="S11" s="14"/>
      <c r="T11" s="14"/>
      <c r="U11" s="14" t="s">
        <v>567</v>
      </c>
      <c r="V11" s="14" t="s">
        <v>25</v>
      </c>
      <c r="W11" s="31"/>
      <c r="X11" s="2"/>
      <c r="Y11" s="2"/>
      <c r="Z11" s="2"/>
      <c r="AA11" s="2"/>
      <c r="AB11" s="2"/>
      <c r="AC11" s="2"/>
    </row>
    <row r="12" spans="1:29" ht="11.25" customHeight="1" x14ac:dyDescent="0.2">
      <c r="A12" s="12" t="s">
        <v>37</v>
      </c>
      <c r="B12" s="11"/>
      <c r="C12" s="10" t="s">
        <v>645</v>
      </c>
      <c r="D12" s="28">
        <v>15</v>
      </c>
      <c r="E12" s="9"/>
      <c r="F12" s="28">
        <v>46</v>
      </c>
      <c r="G12" s="9"/>
      <c r="H12" s="28">
        <v>70</v>
      </c>
      <c r="I12" s="9"/>
      <c r="J12" s="28">
        <v>55</v>
      </c>
      <c r="K12" s="9"/>
      <c r="L12" s="9"/>
      <c r="M12" s="9"/>
      <c r="N12" s="9"/>
      <c r="O12" s="9"/>
      <c r="P12" s="9"/>
      <c r="Q12" s="9"/>
      <c r="R12" s="28">
        <v>30</v>
      </c>
      <c r="S12" s="9"/>
      <c r="T12" s="9"/>
      <c r="U12" s="28">
        <v>98</v>
      </c>
      <c r="V12" s="28">
        <v>9</v>
      </c>
      <c r="W12" s="26"/>
      <c r="X12" s="2">
        <f t="shared" ref="X12:X40" si="0">SUM(V12,T12,R12,P12,N12,L12,J12,H12,F12,D12)</f>
        <v>225</v>
      </c>
      <c r="Y12" s="2">
        <f t="shared" ref="Y12:Y40" si="1">SUM(W12,U12,S12,Q12,O12,M12,K12,I12,G12,E12)</f>
        <v>98</v>
      </c>
      <c r="Z12" s="2">
        <f t="shared" ref="Z12:Z40" si="2">AVERAGE(X12:Y12)</f>
        <v>161.5</v>
      </c>
      <c r="AA12" s="2">
        <f t="shared" ref="AA12:AA40" si="3">AVERAGE(V12,T12,R12,P12,N12,L12,J12,H12,F12,D12)</f>
        <v>37.5</v>
      </c>
      <c r="AB12" s="2">
        <f t="shared" ref="AB12:AB40" si="4">AVERAGE(W12,U12,S12,Q12,O12,M12,K12,I12,I12,G12,E12)</f>
        <v>98</v>
      </c>
      <c r="AC12" s="2">
        <f t="shared" ref="AC12:AC40" si="5">AVERAGE(AA12:AB12)</f>
        <v>67.75</v>
      </c>
    </row>
    <row r="13" spans="1:29" ht="11.25" customHeight="1" x14ac:dyDescent="0.2">
      <c r="A13" s="12" t="s">
        <v>35</v>
      </c>
      <c r="B13" s="11"/>
      <c r="C13" s="10" t="s">
        <v>633</v>
      </c>
      <c r="D13" s="28">
        <v>15</v>
      </c>
      <c r="E13" s="9"/>
      <c r="F13" s="28">
        <v>34</v>
      </c>
      <c r="G13" s="9"/>
      <c r="H13" s="28">
        <v>70</v>
      </c>
      <c r="I13" s="9"/>
      <c r="J13" s="28">
        <v>55</v>
      </c>
      <c r="K13" s="9"/>
      <c r="L13" s="9"/>
      <c r="M13" s="9"/>
      <c r="N13" s="9"/>
      <c r="O13" s="9"/>
      <c r="P13" s="9"/>
      <c r="Q13" s="9"/>
      <c r="R13" s="28">
        <v>29</v>
      </c>
      <c r="S13" s="9"/>
      <c r="T13" s="9"/>
      <c r="U13" s="28">
        <v>88</v>
      </c>
      <c r="V13" s="28">
        <v>10</v>
      </c>
      <c r="W13" s="26"/>
      <c r="X13" s="2">
        <f t="shared" si="0"/>
        <v>213</v>
      </c>
      <c r="Y13" s="2">
        <f t="shared" si="1"/>
        <v>88</v>
      </c>
      <c r="Z13" s="2">
        <f t="shared" si="2"/>
        <v>150.5</v>
      </c>
      <c r="AA13" s="2">
        <f t="shared" si="3"/>
        <v>35.5</v>
      </c>
      <c r="AB13" s="2">
        <f t="shared" si="4"/>
        <v>88</v>
      </c>
      <c r="AC13" s="2">
        <f t="shared" si="5"/>
        <v>61.75</v>
      </c>
    </row>
    <row r="14" spans="1:29" ht="11.25" customHeight="1" x14ac:dyDescent="0.2">
      <c r="A14" s="12" t="s">
        <v>33</v>
      </c>
      <c r="B14" s="11"/>
      <c r="C14" s="10" t="s">
        <v>632</v>
      </c>
      <c r="D14" s="28">
        <v>15</v>
      </c>
      <c r="E14" s="9"/>
      <c r="F14" s="28">
        <v>32</v>
      </c>
      <c r="G14" s="9"/>
      <c r="H14" s="28">
        <v>70</v>
      </c>
      <c r="I14" s="9"/>
      <c r="J14" s="28">
        <v>55</v>
      </c>
      <c r="K14" s="9"/>
      <c r="L14" s="9"/>
      <c r="M14" s="9"/>
      <c r="N14" s="9"/>
      <c r="O14" s="9"/>
      <c r="P14" s="9"/>
      <c r="Q14" s="9"/>
      <c r="R14" s="28">
        <v>30</v>
      </c>
      <c r="S14" s="9"/>
      <c r="T14" s="9"/>
      <c r="U14" s="28">
        <v>98</v>
      </c>
      <c r="V14" s="28">
        <v>10</v>
      </c>
      <c r="W14" s="26"/>
      <c r="X14" s="2">
        <f t="shared" si="0"/>
        <v>212</v>
      </c>
      <c r="Y14" s="2">
        <f t="shared" si="1"/>
        <v>98</v>
      </c>
      <c r="Z14" s="2">
        <f t="shared" si="2"/>
        <v>155</v>
      </c>
      <c r="AA14" s="2">
        <f t="shared" si="3"/>
        <v>35.333333333333336</v>
      </c>
      <c r="AB14" s="2">
        <f t="shared" si="4"/>
        <v>98</v>
      </c>
      <c r="AC14" s="2">
        <f t="shared" si="5"/>
        <v>66.666666666666671</v>
      </c>
    </row>
    <row r="15" spans="1:29" ht="11.25" customHeight="1" x14ac:dyDescent="0.2">
      <c r="A15" s="12" t="s">
        <v>31</v>
      </c>
      <c r="B15" s="11"/>
      <c r="C15" s="10" t="s">
        <v>634</v>
      </c>
      <c r="D15" s="28">
        <v>12</v>
      </c>
      <c r="E15" s="9"/>
      <c r="F15" s="28">
        <v>33</v>
      </c>
      <c r="G15" s="9"/>
      <c r="H15" s="28">
        <v>62</v>
      </c>
      <c r="I15" s="9"/>
      <c r="J15" s="28">
        <v>55</v>
      </c>
      <c r="K15" s="9"/>
      <c r="L15" s="9"/>
      <c r="M15" s="9"/>
      <c r="N15" s="9"/>
      <c r="O15" s="9"/>
      <c r="P15" s="9"/>
      <c r="Q15" s="9"/>
      <c r="R15" s="28">
        <v>30</v>
      </c>
      <c r="S15" s="9"/>
      <c r="T15" s="9"/>
      <c r="U15" s="28">
        <v>96</v>
      </c>
      <c r="V15" s="28">
        <v>15</v>
      </c>
      <c r="W15" s="26"/>
      <c r="X15" s="2">
        <f t="shared" si="0"/>
        <v>207</v>
      </c>
      <c r="Y15" s="2">
        <f t="shared" si="1"/>
        <v>96</v>
      </c>
      <c r="Z15" s="2">
        <f t="shared" si="2"/>
        <v>151.5</v>
      </c>
      <c r="AA15" s="2">
        <f t="shared" si="3"/>
        <v>34.5</v>
      </c>
      <c r="AB15" s="2">
        <f t="shared" si="4"/>
        <v>96</v>
      </c>
      <c r="AC15" s="2">
        <f t="shared" si="5"/>
        <v>65.25</v>
      </c>
    </row>
    <row r="16" spans="1:29" ht="11.25" customHeight="1" x14ac:dyDescent="0.2">
      <c r="A16" s="12" t="s">
        <v>29</v>
      </c>
      <c r="B16" s="11"/>
      <c r="C16" s="10" t="s">
        <v>652</v>
      </c>
      <c r="D16" s="28">
        <v>13</v>
      </c>
      <c r="E16" s="9"/>
      <c r="F16" s="28">
        <v>31</v>
      </c>
      <c r="G16" s="9"/>
      <c r="H16" s="28">
        <v>70</v>
      </c>
      <c r="I16" s="9"/>
      <c r="J16" s="28">
        <v>50</v>
      </c>
      <c r="K16" s="9"/>
      <c r="L16" s="9"/>
      <c r="M16" s="9"/>
      <c r="N16" s="9"/>
      <c r="O16" s="9"/>
      <c r="P16" s="9"/>
      <c r="Q16" s="9"/>
      <c r="R16" s="28">
        <v>28</v>
      </c>
      <c r="S16" s="9"/>
      <c r="T16" s="9"/>
      <c r="U16" s="28">
        <v>98</v>
      </c>
      <c r="V16" s="28">
        <v>12</v>
      </c>
      <c r="W16" s="26"/>
      <c r="X16" s="2">
        <f t="shared" si="0"/>
        <v>204</v>
      </c>
      <c r="Y16" s="2">
        <f t="shared" si="1"/>
        <v>98</v>
      </c>
      <c r="Z16" s="2">
        <f t="shared" si="2"/>
        <v>151</v>
      </c>
      <c r="AA16" s="2">
        <f t="shared" si="3"/>
        <v>34</v>
      </c>
      <c r="AB16" s="2">
        <f t="shared" si="4"/>
        <v>98</v>
      </c>
      <c r="AC16" s="2">
        <f t="shared" si="5"/>
        <v>66</v>
      </c>
    </row>
    <row r="17" spans="1:29" ht="11.25" customHeight="1" x14ac:dyDescent="0.2">
      <c r="A17" s="12" t="s">
        <v>27</v>
      </c>
      <c r="B17" s="11"/>
      <c r="C17" s="10" t="s">
        <v>626</v>
      </c>
      <c r="D17" s="28">
        <v>15</v>
      </c>
      <c r="E17" s="9"/>
      <c r="F17" s="28">
        <v>41</v>
      </c>
      <c r="G17" s="9"/>
      <c r="H17" s="28">
        <v>64</v>
      </c>
      <c r="I17" s="9"/>
      <c r="J17" s="28">
        <v>50</v>
      </c>
      <c r="K17" s="9"/>
      <c r="L17" s="9"/>
      <c r="M17" s="9"/>
      <c r="N17" s="9"/>
      <c r="O17" s="9"/>
      <c r="P17" s="9"/>
      <c r="Q17" s="9"/>
      <c r="R17" s="28">
        <v>30</v>
      </c>
      <c r="S17" s="9"/>
      <c r="T17" s="9"/>
      <c r="U17" s="28">
        <v>95</v>
      </c>
      <c r="V17" s="28">
        <v>3</v>
      </c>
      <c r="W17" s="26"/>
      <c r="X17" s="2">
        <f t="shared" si="0"/>
        <v>203</v>
      </c>
      <c r="Y17" s="2">
        <f t="shared" si="1"/>
        <v>95</v>
      </c>
      <c r="Z17" s="2">
        <f t="shared" si="2"/>
        <v>149</v>
      </c>
      <c r="AA17" s="2">
        <f t="shared" si="3"/>
        <v>33.833333333333336</v>
      </c>
      <c r="AB17" s="2">
        <f t="shared" si="4"/>
        <v>95</v>
      </c>
      <c r="AC17" s="2">
        <f t="shared" si="5"/>
        <v>64.416666666666671</v>
      </c>
    </row>
    <row r="18" spans="1:29" ht="11.25" customHeight="1" x14ac:dyDescent="0.2">
      <c r="A18" s="12" t="s">
        <v>25</v>
      </c>
      <c r="B18" s="11"/>
      <c r="C18" s="10" t="s">
        <v>630</v>
      </c>
      <c r="D18" s="28">
        <v>13</v>
      </c>
      <c r="E18" s="9"/>
      <c r="F18" s="28">
        <v>27</v>
      </c>
      <c r="G18" s="9"/>
      <c r="H18" s="28">
        <v>60</v>
      </c>
      <c r="I18" s="9"/>
      <c r="J18" s="28">
        <v>50</v>
      </c>
      <c r="K18" s="9"/>
      <c r="L18" s="9"/>
      <c r="M18" s="9"/>
      <c r="N18" s="9"/>
      <c r="O18" s="9"/>
      <c r="P18" s="9"/>
      <c r="Q18" s="9"/>
      <c r="R18" s="28">
        <v>25</v>
      </c>
      <c r="S18" s="9"/>
      <c r="T18" s="9"/>
      <c r="U18" s="28">
        <v>92</v>
      </c>
      <c r="V18" s="28">
        <v>7</v>
      </c>
      <c r="W18" s="26"/>
      <c r="X18" s="2">
        <f t="shared" si="0"/>
        <v>182</v>
      </c>
      <c r="Y18" s="2">
        <f t="shared" si="1"/>
        <v>92</v>
      </c>
      <c r="Z18" s="2">
        <f t="shared" si="2"/>
        <v>137</v>
      </c>
      <c r="AA18" s="2">
        <f t="shared" si="3"/>
        <v>30.333333333333332</v>
      </c>
      <c r="AB18" s="2">
        <f t="shared" si="4"/>
        <v>92</v>
      </c>
      <c r="AC18" s="2">
        <f t="shared" si="5"/>
        <v>61.166666666666664</v>
      </c>
    </row>
    <row r="19" spans="1:29" ht="11.25" customHeight="1" x14ac:dyDescent="0.2">
      <c r="A19" s="12" t="s">
        <v>23</v>
      </c>
      <c r="B19" s="11"/>
      <c r="C19" s="10" t="s">
        <v>640</v>
      </c>
      <c r="D19" s="28">
        <v>0</v>
      </c>
      <c r="E19" s="9"/>
      <c r="F19" s="28">
        <v>35</v>
      </c>
      <c r="G19" s="9"/>
      <c r="H19" s="28">
        <v>60</v>
      </c>
      <c r="I19" s="9"/>
      <c r="J19" s="28">
        <v>50</v>
      </c>
      <c r="K19" s="9"/>
      <c r="L19" s="9"/>
      <c r="M19" s="9"/>
      <c r="N19" s="9"/>
      <c r="O19" s="9"/>
      <c r="P19" s="9"/>
      <c r="Q19" s="9"/>
      <c r="R19" s="28">
        <v>30</v>
      </c>
      <c r="S19" s="9"/>
      <c r="T19" s="9"/>
      <c r="U19" s="28">
        <v>93</v>
      </c>
      <c r="V19" s="28">
        <v>4</v>
      </c>
      <c r="W19" s="26"/>
      <c r="X19" s="2">
        <f t="shared" si="0"/>
        <v>179</v>
      </c>
      <c r="Y19" s="2">
        <f t="shared" si="1"/>
        <v>93</v>
      </c>
      <c r="Z19" s="2">
        <f t="shared" si="2"/>
        <v>136</v>
      </c>
      <c r="AA19" s="2">
        <f t="shared" si="3"/>
        <v>29.833333333333332</v>
      </c>
      <c r="AB19" s="2">
        <f t="shared" si="4"/>
        <v>93</v>
      </c>
      <c r="AC19" s="2">
        <f t="shared" si="5"/>
        <v>61.416666666666664</v>
      </c>
    </row>
    <row r="20" spans="1:29" ht="11.25" customHeight="1" x14ac:dyDescent="0.2">
      <c r="A20" s="12" t="s">
        <v>21</v>
      </c>
      <c r="B20" s="11"/>
      <c r="C20" s="10" t="s">
        <v>636</v>
      </c>
      <c r="D20" s="28">
        <v>6</v>
      </c>
      <c r="E20" s="9"/>
      <c r="F20" s="28">
        <v>29</v>
      </c>
      <c r="G20" s="9"/>
      <c r="H20" s="28">
        <v>58</v>
      </c>
      <c r="I20" s="9"/>
      <c r="J20" s="28">
        <v>50</v>
      </c>
      <c r="K20" s="9"/>
      <c r="L20" s="9"/>
      <c r="M20" s="9"/>
      <c r="N20" s="9"/>
      <c r="O20" s="9"/>
      <c r="P20" s="9"/>
      <c r="Q20" s="9"/>
      <c r="R20" s="28">
        <v>30</v>
      </c>
      <c r="S20" s="9"/>
      <c r="T20" s="9"/>
      <c r="U20" s="28">
        <v>82</v>
      </c>
      <c r="V20" s="28">
        <v>6</v>
      </c>
      <c r="W20" s="26"/>
      <c r="X20" s="2">
        <f t="shared" si="0"/>
        <v>179</v>
      </c>
      <c r="Y20" s="2">
        <f t="shared" si="1"/>
        <v>82</v>
      </c>
      <c r="Z20" s="2">
        <f t="shared" si="2"/>
        <v>130.5</v>
      </c>
      <c r="AA20" s="2">
        <f t="shared" si="3"/>
        <v>29.833333333333332</v>
      </c>
      <c r="AB20" s="2">
        <f t="shared" si="4"/>
        <v>82</v>
      </c>
      <c r="AC20" s="2">
        <f t="shared" si="5"/>
        <v>55.916666666666664</v>
      </c>
    </row>
    <row r="21" spans="1:29" ht="11.25" customHeight="1" x14ac:dyDescent="0.2">
      <c r="A21" s="12" t="s">
        <v>19</v>
      </c>
      <c r="B21" s="11"/>
      <c r="C21" s="10" t="s">
        <v>649</v>
      </c>
      <c r="D21" s="28">
        <v>9</v>
      </c>
      <c r="E21" s="9"/>
      <c r="F21" s="28">
        <v>27</v>
      </c>
      <c r="G21" s="9"/>
      <c r="H21" s="28">
        <v>60</v>
      </c>
      <c r="I21" s="9"/>
      <c r="J21" s="28">
        <v>50</v>
      </c>
      <c r="K21" s="9"/>
      <c r="L21" s="9"/>
      <c r="M21" s="9"/>
      <c r="N21" s="9"/>
      <c r="O21" s="9"/>
      <c r="P21" s="9"/>
      <c r="Q21" s="9"/>
      <c r="R21" s="28">
        <v>25</v>
      </c>
      <c r="S21" s="9"/>
      <c r="T21" s="9"/>
      <c r="U21" s="28">
        <v>95</v>
      </c>
      <c r="V21" s="28">
        <v>4</v>
      </c>
      <c r="W21" s="26"/>
      <c r="X21" s="2">
        <f t="shared" si="0"/>
        <v>175</v>
      </c>
      <c r="Y21" s="2">
        <f t="shared" si="1"/>
        <v>95</v>
      </c>
      <c r="Z21" s="2">
        <f t="shared" si="2"/>
        <v>135</v>
      </c>
      <c r="AA21" s="2">
        <f t="shared" si="3"/>
        <v>29.166666666666668</v>
      </c>
      <c r="AB21" s="2">
        <f t="shared" si="4"/>
        <v>95</v>
      </c>
      <c r="AC21" s="2">
        <f t="shared" si="5"/>
        <v>62.083333333333336</v>
      </c>
    </row>
    <row r="22" spans="1:29" ht="11.25" customHeight="1" x14ac:dyDescent="0.2">
      <c r="A22" s="12" t="s">
        <v>17</v>
      </c>
      <c r="B22" s="11"/>
      <c r="C22" s="10" t="s">
        <v>648</v>
      </c>
      <c r="D22" s="28">
        <v>9</v>
      </c>
      <c r="E22" s="9"/>
      <c r="F22" s="28">
        <v>18</v>
      </c>
      <c r="G22" s="9"/>
      <c r="H22" s="28">
        <v>68</v>
      </c>
      <c r="I22" s="9"/>
      <c r="J22" s="28">
        <v>50</v>
      </c>
      <c r="K22" s="9"/>
      <c r="L22" s="9"/>
      <c r="M22" s="9"/>
      <c r="N22" s="9"/>
      <c r="O22" s="9"/>
      <c r="P22" s="9"/>
      <c r="Q22" s="9"/>
      <c r="R22" s="28">
        <v>18</v>
      </c>
      <c r="S22" s="9"/>
      <c r="T22" s="9"/>
      <c r="U22" s="28">
        <v>85</v>
      </c>
      <c r="V22" s="28">
        <v>10</v>
      </c>
      <c r="W22" s="26"/>
      <c r="X22" s="2">
        <f t="shared" si="0"/>
        <v>173</v>
      </c>
      <c r="Y22" s="2">
        <f t="shared" si="1"/>
        <v>85</v>
      </c>
      <c r="Z22" s="2">
        <f t="shared" si="2"/>
        <v>129</v>
      </c>
      <c r="AA22" s="2">
        <f t="shared" si="3"/>
        <v>28.833333333333332</v>
      </c>
      <c r="AB22" s="2">
        <f t="shared" si="4"/>
        <v>85</v>
      </c>
      <c r="AC22" s="2">
        <f t="shared" si="5"/>
        <v>56.916666666666664</v>
      </c>
    </row>
    <row r="23" spans="1:29" ht="11.25" customHeight="1" x14ac:dyDescent="0.2">
      <c r="A23" s="12" t="s">
        <v>15</v>
      </c>
      <c r="B23" s="11"/>
      <c r="C23" s="10" t="s">
        <v>646</v>
      </c>
      <c r="D23" s="28">
        <v>12</v>
      </c>
      <c r="E23" s="9"/>
      <c r="F23" s="28">
        <v>12</v>
      </c>
      <c r="G23" s="9"/>
      <c r="H23" s="28">
        <v>70</v>
      </c>
      <c r="I23" s="9"/>
      <c r="J23" s="28">
        <v>50</v>
      </c>
      <c r="K23" s="9"/>
      <c r="L23" s="9"/>
      <c r="M23" s="9"/>
      <c r="N23" s="9"/>
      <c r="O23" s="9"/>
      <c r="P23" s="9"/>
      <c r="Q23" s="9"/>
      <c r="R23" s="28">
        <v>8</v>
      </c>
      <c r="S23" s="9"/>
      <c r="T23" s="9"/>
      <c r="U23" s="28">
        <v>98</v>
      </c>
      <c r="V23" s="28">
        <v>13</v>
      </c>
      <c r="W23" s="26"/>
      <c r="X23" s="2">
        <f t="shared" si="0"/>
        <v>165</v>
      </c>
      <c r="Y23" s="2">
        <f t="shared" si="1"/>
        <v>98</v>
      </c>
      <c r="Z23" s="2">
        <f t="shared" si="2"/>
        <v>131.5</v>
      </c>
      <c r="AA23" s="2">
        <f t="shared" si="3"/>
        <v>27.5</v>
      </c>
      <c r="AB23" s="2">
        <f t="shared" si="4"/>
        <v>98</v>
      </c>
      <c r="AC23" s="2">
        <f t="shared" si="5"/>
        <v>62.75</v>
      </c>
    </row>
    <row r="24" spans="1:29" ht="11.25" customHeight="1" x14ac:dyDescent="0.2">
      <c r="A24" s="12" t="s">
        <v>13</v>
      </c>
      <c r="B24" s="11"/>
      <c r="C24" s="10" t="s">
        <v>653</v>
      </c>
      <c r="D24" s="28">
        <v>6</v>
      </c>
      <c r="E24" s="9"/>
      <c r="F24" s="28">
        <v>17</v>
      </c>
      <c r="G24" s="9"/>
      <c r="H24" s="28">
        <v>62</v>
      </c>
      <c r="I24" s="9"/>
      <c r="J24" s="28">
        <v>50</v>
      </c>
      <c r="K24" s="9"/>
      <c r="L24" s="9"/>
      <c r="M24" s="9"/>
      <c r="N24" s="9"/>
      <c r="O24" s="9"/>
      <c r="P24" s="9"/>
      <c r="Q24" s="9"/>
      <c r="R24" s="28">
        <v>19</v>
      </c>
      <c r="S24" s="9"/>
      <c r="T24" s="9"/>
      <c r="U24" s="28">
        <v>88</v>
      </c>
      <c r="V24" s="28">
        <v>5</v>
      </c>
      <c r="W24" s="26"/>
      <c r="X24" s="2">
        <f t="shared" si="0"/>
        <v>159</v>
      </c>
      <c r="Y24" s="2">
        <f t="shared" si="1"/>
        <v>88</v>
      </c>
      <c r="Z24" s="2">
        <f t="shared" si="2"/>
        <v>123.5</v>
      </c>
      <c r="AA24" s="2">
        <f t="shared" si="3"/>
        <v>26.5</v>
      </c>
      <c r="AB24" s="2">
        <f t="shared" si="4"/>
        <v>88</v>
      </c>
      <c r="AC24" s="2">
        <f t="shared" si="5"/>
        <v>57.25</v>
      </c>
    </row>
    <row r="25" spans="1:29" ht="11.25" customHeight="1" x14ac:dyDescent="0.2">
      <c r="A25" s="12" t="s">
        <v>11</v>
      </c>
      <c r="B25" s="11"/>
      <c r="C25" s="10" t="s">
        <v>643</v>
      </c>
      <c r="D25" s="28">
        <v>6</v>
      </c>
      <c r="E25" s="9"/>
      <c r="F25" s="28">
        <v>14</v>
      </c>
      <c r="G25" s="9"/>
      <c r="H25" s="28">
        <v>63</v>
      </c>
      <c r="I25" s="9"/>
      <c r="J25" s="28">
        <v>50</v>
      </c>
      <c r="K25" s="9"/>
      <c r="L25" s="9"/>
      <c r="M25" s="9"/>
      <c r="N25" s="9"/>
      <c r="O25" s="9"/>
      <c r="P25" s="9"/>
      <c r="Q25" s="9"/>
      <c r="R25" s="28">
        <v>17</v>
      </c>
      <c r="S25" s="9"/>
      <c r="T25" s="9"/>
      <c r="U25" s="28">
        <v>93</v>
      </c>
      <c r="V25" s="28">
        <v>8</v>
      </c>
      <c r="W25" s="26"/>
      <c r="X25" s="2">
        <f t="shared" si="0"/>
        <v>158</v>
      </c>
      <c r="Y25" s="2">
        <f t="shared" si="1"/>
        <v>93</v>
      </c>
      <c r="Z25" s="2">
        <f t="shared" si="2"/>
        <v>125.5</v>
      </c>
      <c r="AA25" s="2">
        <f t="shared" si="3"/>
        <v>26.333333333333332</v>
      </c>
      <c r="AB25" s="2">
        <f t="shared" si="4"/>
        <v>93</v>
      </c>
      <c r="AC25" s="2">
        <f t="shared" si="5"/>
        <v>59.666666666666664</v>
      </c>
    </row>
    <row r="26" spans="1:29" ht="11.25" customHeight="1" x14ac:dyDescent="0.2">
      <c r="A26" s="12" t="s">
        <v>9</v>
      </c>
      <c r="B26" s="11"/>
      <c r="C26" s="10" t="s">
        <v>629</v>
      </c>
      <c r="D26" s="28">
        <v>3</v>
      </c>
      <c r="E26" s="9"/>
      <c r="F26" s="28">
        <v>26</v>
      </c>
      <c r="G26" s="9"/>
      <c r="H26" s="28">
        <v>60</v>
      </c>
      <c r="I26" s="9"/>
      <c r="J26" s="28">
        <v>50</v>
      </c>
      <c r="K26" s="9"/>
      <c r="L26" s="9"/>
      <c r="M26" s="9"/>
      <c r="N26" s="9"/>
      <c r="O26" s="9"/>
      <c r="P26" s="9"/>
      <c r="Q26" s="9"/>
      <c r="R26" s="28">
        <v>8</v>
      </c>
      <c r="S26" s="9"/>
      <c r="T26" s="9"/>
      <c r="U26" s="28">
        <v>93</v>
      </c>
      <c r="V26" s="28">
        <v>11</v>
      </c>
      <c r="W26" s="26"/>
      <c r="X26" s="2">
        <f t="shared" si="0"/>
        <v>158</v>
      </c>
      <c r="Y26" s="2">
        <f t="shared" si="1"/>
        <v>93</v>
      </c>
      <c r="Z26" s="2">
        <f t="shared" si="2"/>
        <v>125.5</v>
      </c>
      <c r="AA26" s="2">
        <f t="shared" si="3"/>
        <v>26.333333333333332</v>
      </c>
      <c r="AB26" s="2">
        <f t="shared" si="4"/>
        <v>93</v>
      </c>
      <c r="AC26" s="2">
        <f t="shared" si="5"/>
        <v>59.666666666666664</v>
      </c>
    </row>
    <row r="27" spans="1:29" ht="11.25" customHeight="1" x14ac:dyDescent="0.2">
      <c r="A27" s="12" t="s">
        <v>7</v>
      </c>
      <c r="B27" s="11"/>
      <c r="C27" s="10" t="s">
        <v>651</v>
      </c>
      <c r="D27" s="28">
        <v>12</v>
      </c>
      <c r="E27" s="9"/>
      <c r="F27" s="28">
        <v>21</v>
      </c>
      <c r="G27" s="9"/>
      <c r="H27" s="28">
        <v>40</v>
      </c>
      <c r="I27" s="9"/>
      <c r="J27" s="28">
        <v>50</v>
      </c>
      <c r="K27" s="9"/>
      <c r="L27" s="9"/>
      <c r="M27" s="9"/>
      <c r="N27" s="9"/>
      <c r="O27" s="9"/>
      <c r="P27" s="9"/>
      <c r="Q27" s="9"/>
      <c r="R27" s="28">
        <v>14</v>
      </c>
      <c r="S27" s="9"/>
      <c r="T27" s="9"/>
      <c r="U27" s="28">
        <v>100</v>
      </c>
      <c r="V27" s="28">
        <v>10</v>
      </c>
      <c r="W27" s="26"/>
      <c r="X27" s="2">
        <f t="shared" si="0"/>
        <v>147</v>
      </c>
      <c r="Y27" s="2">
        <f t="shared" si="1"/>
        <v>100</v>
      </c>
      <c r="Z27" s="2">
        <f t="shared" si="2"/>
        <v>123.5</v>
      </c>
      <c r="AA27" s="2">
        <f t="shared" si="3"/>
        <v>24.5</v>
      </c>
      <c r="AB27" s="2">
        <f t="shared" si="4"/>
        <v>100</v>
      </c>
      <c r="AC27" s="2">
        <f t="shared" si="5"/>
        <v>62.25</v>
      </c>
    </row>
    <row r="28" spans="1:29" ht="11.25" customHeight="1" x14ac:dyDescent="0.2">
      <c r="A28" s="12" t="s">
        <v>5</v>
      </c>
      <c r="B28" s="11"/>
      <c r="C28" s="10" t="s">
        <v>635</v>
      </c>
      <c r="D28" s="28">
        <v>13</v>
      </c>
      <c r="E28" s="9"/>
      <c r="F28" s="28">
        <v>14</v>
      </c>
      <c r="G28" s="9"/>
      <c r="H28" s="28">
        <v>25</v>
      </c>
      <c r="I28" s="9"/>
      <c r="J28" s="28">
        <v>55</v>
      </c>
      <c r="K28" s="9"/>
      <c r="L28" s="9"/>
      <c r="M28" s="9"/>
      <c r="N28" s="9"/>
      <c r="O28" s="9"/>
      <c r="P28" s="9"/>
      <c r="Q28" s="9"/>
      <c r="R28" s="28">
        <v>30</v>
      </c>
      <c r="S28" s="9"/>
      <c r="T28" s="9"/>
      <c r="U28" s="28">
        <v>72</v>
      </c>
      <c r="V28" s="28">
        <v>10</v>
      </c>
      <c r="W28" s="26"/>
      <c r="X28" s="2">
        <f t="shared" si="0"/>
        <v>147</v>
      </c>
      <c r="Y28" s="2">
        <f t="shared" si="1"/>
        <v>72</v>
      </c>
      <c r="Z28" s="2">
        <f t="shared" si="2"/>
        <v>109.5</v>
      </c>
      <c r="AA28" s="2">
        <f t="shared" si="3"/>
        <v>24.5</v>
      </c>
      <c r="AB28" s="2">
        <f t="shared" si="4"/>
        <v>72</v>
      </c>
      <c r="AC28" s="2">
        <f t="shared" si="5"/>
        <v>48.25</v>
      </c>
    </row>
    <row r="29" spans="1:29" ht="11.25" customHeight="1" x14ac:dyDescent="0.2">
      <c r="A29" s="12" t="s">
        <v>3</v>
      </c>
      <c r="B29" s="11"/>
      <c r="C29" s="10" t="s">
        <v>638</v>
      </c>
      <c r="D29" s="28">
        <v>7</v>
      </c>
      <c r="E29" s="9"/>
      <c r="F29" s="28">
        <v>15</v>
      </c>
      <c r="G29" s="9"/>
      <c r="H29" s="28">
        <v>62</v>
      </c>
      <c r="I29" s="9"/>
      <c r="J29" s="28">
        <v>50</v>
      </c>
      <c r="K29" s="9"/>
      <c r="L29" s="9"/>
      <c r="M29" s="9"/>
      <c r="N29" s="9"/>
      <c r="O29" s="9"/>
      <c r="P29" s="9"/>
      <c r="Q29" s="9"/>
      <c r="R29" s="28">
        <v>10</v>
      </c>
      <c r="S29" s="9"/>
      <c r="T29" s="9"/>
      <c r="U29" s="28">
        <v>91</v>
      </c>
      <c r="V29" s="28">
        <v>2</v>
      </c>
      <c r="W29" s="26"/>
      <c r="X29" s="2">
        <f t="shared" si="0"/>
        <v>146</v>
      </c>
      <c r="Y29" s="2">
        <f t="shared" si="1"/>
        <v>91</v>
      </c>
      <c r="Z29" s="2">
        <f t="shared" si="2"/>
        <v>118.5</v>
      </c>
      <c r="AA29" s="2">
        <f t="shared" si="3"/>
        <v>24.333333333333332</v>
      </c>
      <c r="AB29" s="2">
        <f t="shared" si="4"/>
        <v>91</v>
      </c>
      <c r="AC29" s="2">
        <f t="shared" si="5"/>
        <v>57.666666666666664</v>
      </c>
    </row>
    <row r="30" spans="1:29" ht="11.25" customHeight="1" x14ac:dyDescent="0.2">
      <c r="A30" s="12" t="s">
        <v>1</v>
      </c>
      <c r="B30" s="11"/>
      <c r="C30" s="10" t="s">
        <v>628</v>
      </c>
      <c r="D30" s="28">
        <v>0</v>
      </c>
      <c r="E30" s="9"/>
      <c r="F30" s="28">
        <v>4</v>
      </c>
      <c r="G30" s="9"/>
      <c r="H30" s="28">
        <v>60</v>
      </c>
      <c r="I30" s="9"/>
      <c r="J30" s="28">
        <v>50</v>
      </c>
      <c r="K30" s="9"/>
      <c r="L30" s="9"/>
      <c r="M30" s="9"/>
      <c r="N30" s="9"/>
      <c r="O30" s="9"/>
      <c r="P30" s="9"/>
      <c r="Q30" s="9"/>
      <c r="R30" s="28">
        <v>20</v>
      </c>
      <c r="S30" s="9"/>
      <c r="T30" s="9"/>
      <c r="U30" s="28">
        <v>98</v>
      </c>
      <c r="V30" s="28">
        <v>10</v>
      </c>
      <c r="W30" s="26"/>
      <c r="X30" s="2">
        <f t="shared" si="0"/>
        <v>144</v>
      </c>
      <c r="Y30" s="2">
        <f t="shared" si="1"/>
        <v>98</v>
      </c>
      <c r="Z30" s="2">
        <f t="shared" si="2"/>
        <v>121</v>
      </c>
      <c r="AA30" s="2">
        <f t="shared" si="3"/>
        <v>24</v>
      </c>
      <c r="AB30" s="2">
        <f t="shared" si="4"/>
        <v>98</v>
      </c>
      <c r="AC30" s="2">
        <f t="shared" si="5"/>
        <v>61</v>
      </c>
    </row>
    <row r="31" spans="1:29" ht="11.25" customHeight="1" x14ac:dyDescent="0.2">
      <c r="A31" s="12" t="s">
        <v>73</v>
      </c>
      <c r="B31" s="11"/>
      <c r="C31" s="10" t="s">
        <v>650</v>
      </c>
      <c r="D31" s="28">
        <v>12</v>
      </c>
      <c r="E31" s="9"/>
      <c r="F31" s="28">
        <v>14</v>
      </c>
      <c r="G31" s="9"/>
      <c r="H31" s="28">
        <v>25</v>
      </c>
      <c r="I31" s="9"/>
      <c r="J31" s="28">
        <v>50</v>
      </c>
      <c r="K31" s="9"/>
      <c r="L31" s="9"/>
      <c r="M31" s="9"/>
      <c r="N31" s="9"/>
      <c r="O31" s="9"/>
      <c r="P31" s="9"/>
      <c r="Q31" s="9"/>
      <c r="R31" s="28">
        <v>30</v>
      </c>
      <c r="S31" s="9"/>
      <c r="T31" s="9"/>
      <c r="U31" s="28">
        <v>85</v>
      </c>
      <c r="V31" s="28">
        <v>9</v>
      </c>
      <c r="W31" s="26"/>
      <c r="X31" s="2">
        <f t="shared" si="0"/>
        <v>140</v>
      </c>
      <c r="Y31" s="2">
        <f t="shared" si="1"/>
        <v>85</v>
      </c>
      <c r="Z31" s="2">
        <f t="shared" si="2"/>
        <v>112.5</v>
      </c>
      <c r="AA31" s="2">
        <f t="shared" si="3"/>
        <v>23.333333333333332</v>
      </c>
      <c r="AB31" s="2">
        <f t="shared" si="4"/>
        <v>85</v>
      </c>
      <c r="AC31" s="2">
        <f t="shared" si="5"/>
        <v>54.166666666666664</v>
      </c>
    </row>
    <row r="32" spans="1:29" ht="11.25" customHeight="1" x14ac:dyDescent="0.2">
      <c r="A32" s="12" t="s">
        <v>87</v>
      </c>
      <c r="B32" s="11"/>
      <c r="C32" s="10" t="s">
        <v>639</v>
      </c>
      <c r="D32" s="9"/>
      <c r="E32" s="9"/>
      <c r="F32" s="28">
        <v>8</v>
      </c>
      <c r="G32" s="9"/>
      <c r="H32" s="28">
        <v>60</v>
      </c>
      <c r="I32" s="9"/>
      <c r="J32" s="28">
        <v>50</v>
      </c>
      <c r="K32" s="9"/>
      <c r="L32" s="9"/>
      <c r="M32" s="9"/>
      <c r="N32" s="9"/>
      <c r="O32" s="9"/>
      <c r="P32" s="9"/>
      <c r="Q32" s="9"/>
      <c r="R32" s="28">
        <v>18</v>
      </c>
      <c r="S32" s="9"/>
      <c r="T32" s="9"/>
      <c r="U32" s="28">
        <v>82</v>
      </c>
      <c r="V32" s="28">
        <v>3</v>
      </c>
      <c r="W32" s="26"/>
      <c r="X32" s="2">
        <f t="shared" si="0"/>
        <v>139</v>
      </c>
      <c r="Y32" s="2">
        <f t="shared" si="1"/>
        <v>82</v>
      </c>
      <c r="Z32" s="2">
        <f t="shared" si="2"/>
        <v>110.5</v>
      </c>
      <c r="AA32" s="2">
        <f t="shared" si="3"/>
        <v>27.8</v>
      </c>
      <c r="AB32" s="2">
        <f t="shared" si="4"/>
        <v>82</v>
      </c>
      <c r="AC32" s="2">
        <f t="shared" si="5"/>
        <v>54.9</v>
      </c>
    </row>
    <row r="33" spans="1:29" ht="11.25" customHeight="1" x14ac:dyDescent="0.2">
      <c r="A33" s="12" t="s">
        <v>85</v>
      </c>
      <c r="B33" s="11"/>
      <c r="C33" s="10" t="s">
        <v>644</v>
      </c>
      <c r="D33" s="28">
        <v>6</v>
      </c>
      <c r="E33" s="9"/>
      <c r="F33" s="28">
        <v>15</v>
      </c>
      <c r="G33" s="9"/>
      <c r="H33" s="28">
        <v>45</v>
      </c>
      <c r="I33" s="9"/>
      <c r="J33" s="28">
        <v>55</v>
      </c>
      <c r="K33" s="9"/>
      <c r="L33" s="9"/>
      <c r="M33" s="9"/>
      <c r="N33" s="9"/>
      <c r="O33" s="9"/>
      <c r="P33" s="9"/>
      <c r="Q33" s="9"/>
      <c r="R33" s="28">
        <v>9</v>
      </c>
      <c r="S33" s="9"/>
      <c r="T33" s="9"/>
      <c r="U33" s="28">
        <v>85</v>
      </c>
      <c r="V33" s="28">
        <v>7</v>
      </c>
      <c r="W33" s="26"/>
      <c r="X33" s="2">
        <f t="shared" si="0"/>
        <v>137</v>
      </c>
      <c r="Y33" s="2">
        <f t="shared" si="1"/>
        <v>85</v>
      </c>
      <c r="Z33" s="2">
        <f t="shared" si="2"/>
        <v>111</v>
      </c>
      <c r="AA33" s="2">
        <f t="shared" si="3"/>
        <v>22.833333333333332</v>
      </c>
      <c r="AB33" s="2">
        <f t="shared" si="4"/>
        <v>85</v>
      </c>
      <c r="AC33" s="2">
        <f t="shared" si="5"/>
        <v>53.916666666666664</v>
      </c>
    </row>
    <row r="34" spans="1:29" ht="11.25" customHeight="1" x14ac:dyDescent="0.2">
      <c r="A34" s="12" t="s">
        <v>83</v>
      </c>
      <c r="B34" s="11"/>
      <c r="C34" s="10" t="s">
        <v>625</v>
      </c>
      <c r="D34" s="28">
        <v>3</v>
      </c>
      <c r="E34" s="9"/>
      <c r="F34" s="28">
        <v>10</v>
      </c>
      <c r="G34" s="9"/>
      <c r="H34" s="28">
        <v>40</v>
      </c>
      <c r="I34" s="9"/>
      <c r="J34" s="28">
        <v>40</v>
      </c>
      <c r="K34" s="9"/>
      <c r="L34" s="9"/>
      <c r="M34" s="9"/>
      <c r="N34" s="9"/>
      <c r="O34" s="9"/>
      <c r="P34" s="9"/>
      <c r="Q34" s="9"/>
      <c r="R34" s="28">
        <v>25</v>
      </c>
      <c r="S34" s="9"/>
      <c r="T34" s="9"/>
      <c r="U34" s="28">
        <v>92</v>
      </c>
      <c r="V34" s="28">
        <v>10</v>
      </c>
      <c r="W34" s="26"/>
      <c r="X34" s="2">
        <f t="shared" si="0"/>
        <v>128</v>
      </c>
      <c r="Y34" s="2">
        <f t="shared" si="1"/>
        <v>92</v>
      </c>
      <c r="Z34" s="2">
        <f t="shared" si="2"/>
        <v>110</v>
      </c>
      <c r="AA34" s="2">
        <f t="shared" si="3"/>
        <v>21.333333333333332</v>
      </c>
      <c r="AB34" s="2">
        <f t="shared" si="4"/>
        <v>92</v>
      </c>
      <c r="AC34" s="2">
        <f t="shared" si="5"/>
        <v>56.666666666666664</v>
      </c>
    </row>
    <row r="35" spans="1:29" ht="11.25" customHeight="1" x14ac:dyDescent="0.2">
      <c r="A35" s="12" t="s">
        <v>80</v>
      </c>
      <c r="B35" s="11"/>
      <c r="C35" s="10" t="s">
        <v>642</v>
      </c>
      <c r="D35" s="28">
        <v>3</v>
      </c>
      <c r="E35" s="9"/>
      <c r="F35" s="28">
        <v>4</v>
      </c>
      <c r="G35" s="9"/>
      <c r="H35" s="28">
        <v>40</v>
      </c>
      <c r="I35" s="9"/>
      <c r="J35" s="28">
        <v>55</v>
      </c>
      <c r="K35" s="9"/>
      <c r="L35" s="9"/>
      <c r="M35" s="9"/>
      <c r="N35" s="9"/>
      <c r="O35" s="9"/>
      <c r="P35" s="9"/>
      <c r="Q35" s="9"/>
      <c r="R35" s="28">
        <v>20</v>
      </c>
      <c r="S35" s="9"/>
      <c r="T35" s="9"/>
      <c r="U35" s="28">
        <v>96</v>
      </c>
      <c r="V35" s="28">
        <v>5</v>
      </c>
      <c r="W35" s="26"/>
      <c r="X35" s="2">
        <f t="shared" si="0"/>
        <v>127</v>
      </c>
      <c r="Y35" s="2">
        <f t="shared" si="1"/>
        <v>96</v>
      </c>
      <c r="Z35" s="2">
        <f t="shared" si="2"/>
        <v>111.5</v>
      </c>
      <c r="AA35" s="2">
        <f t="shared" si="3"/>
        <v>21.166666666666668</v>
      </c>
      <c r="AB35" s="2">
        <f t="shared" si="4"/>
        <v>96</v>
      </c>
      <c r="AC35" s="2">
        <f t="shared" si="5"/>
        <v>58.583333333333336</v>
      </c>
    </row>
    <row r="36" spans="1:29" ht="11.25" customHeight="1" x14ac:dyDescent="0.2">
      <c r="A36" s="12" t="s">
        <v>76</v>
      </c>
      <c r="B36" s="11"/>
      <c r="C36" s="10" t="s">
        <v>631</v>
      </c>
      <c r="D36" s="28">
        <v>0</v>
      </c>
      <c r="E36" s="9"/>
      <c r="F36" s="28">
        <v>12</v>
      </c>
      <c r="G36" s="9"/>
      <c r="H36" s="28">
        <v>35</v>
      </c>
      <c r="I36" s="9"/>
      <c r="J36" s="28">
        <v>50</v>
      </c>
      <c r="K36" s="9"/>
      <c r="L36" s="9"/>
      <c r="M36" s="9"/>
      <c r="N36" s="9"/>
      <c r="O36" s="9"/>
      <c r="P36" s="9"/>
      <c r="Q36" s="9"/>
      <c r="R36" s="28">
        <v>25</v>
      </c>
      <c r="S36" s="9"/>
      <c r="T36" s="9"/>
      <c r="U36" s="28">
        <v>84</v>
      </c>
      <c r="V36" s="28">
        <v>0</v>
      </c>
      <c r="W36" s="26"/>
      <c r="X36" s="2">
        <f t="shared" si="0"/>
        <v>122</v>
      </c>
      <c r="Y36" s="2">
        <f t="shared" si="1"/>
        <v>84</v>
      </c>
      <c r="Z36" s="2">
        <f t="shared" si="2"/>
        <v>103</v>
      </c>
      <c r="AA36" s="2">
        <f t="shared" si="3"/>
        <v>20.333333333333332</v>
      </c>
      <c r="AB36" s="2">
        <f t="shared" si="4"/>
        <v>84</v>
      </c>
      <c r="AC36" s="2">
        <f t="shared" si="5"/>
        <v>52.166666666666664</v>
      </c>
    </row>
    <row r="37" spans="1:29" ht="11.25" customHeight="1" x14ac:dyDescent="0.2">
      <c r="A37" s="12" t="s">
        <v>40</v>
      </c>
      <c r="B37" s="11"/>
      <c r="C37" s="10" t="s">
        <v>627</v>
      </c>
      <c r="D37" s="28">
        <v>6</v>
      </c>
      <c r="E37" s="9"/>
      <c r="F37" s="28">
        <v>12</v>
      </c>
      <c r="G37" s="9"/>
      <c r="H37" s="28">
        <v>40</v>
      </c>
      <c r="I37" s="9"/>
      <c r="J37" s="28">
        <v>50</v>
      </c>
      <c r="K37" s="9"/>
      <c r="L37" s="9"/>
      <c r="M37" s="9"/>
      <c r="N37" s="9"/>
      <c r="O37" s="9"/>
      <c r="P37" s="9"/>
      <c r="Q37" s="9"/>
      <c r="R37" s="28">
        <v>6</v>
      </c>
      <c r="S37" s="9"/>
      <c r="T37" s="9"/>
      <c r="U37" s="28">
        <v>90</v>
      </c>
      <c r="V37" s="28">
        <v>5</v>
      </c>
      <c r="W37" s="26"/>
      <c r="X37" s="2">
        <f t="shared" si="0"/>
        <v>119</v>
      </c>
      <c r="Y37" s="2">
        <f t="shared" si="1"/>
        <v>90</v>
      </c>
      <c r="Z37" s="2">
        <f t="shared" si="2"/>
        <v>104.5</v>
      </c>
      <c r="AA37" s="2">
        <f t="shared" si="3"/>
        <v>19.833333333333332</v>
      </c>
      <c r="AB37" s="2">
        <f t="shared" si="4"/>
        <v>90</v>
      </c>
      <c r="AC37" s="2">
        <f t="shared" si="5"/>
        <v>54.916666666666664</v>
      </c>
    </row>
    <row r="38" spans="1:29" ht="11.25" customHeight="1" x14ac:dyDescent="0.2">
      <c r="A38" s="12" t="s">
        <v>41</v>
      </c>
      <c r="B38" s="11"/>
      <c r="C38" s="10" t="s">
        <v>647</v>
      </c>
      <c r="D38" s="28">
        <v>0</v>
      </c>
      <c r="E38" s="9"/>
      <c r="F38" s="28">
        <v>12</v>
      </c>
      <c r="G38" s="9"/>
      <c r="H38" s="28">
        <v>10</v>
      </c>
      <c r="I38" s="9"/>
      <c r="J38" s="28">
        <v>50</v>
      </c>
      <c r="K38" s="9"/>
      <c r="L38" s="9"/>
      <c r="M38" s="9"/>
      <c r="N38" s="9"/>
      <c r="O38" s="9"/>
      <c r="P38" s="9"/>
      <c r="Q38" s="9"/>
      <c r="R38" s="28">
        <v>25</v>
      </c>
      <c r="S38" s="9"/>
      <c r="T38" s="9"/>
      <c r="U38" s="28">
        <v>82</v>
      </c>
      <c r="V38" s="28">
        <v>0</v>
      </c>
      <c r="W38" s="26"/>
      <c r="X38" s="2">
        <f t="shared" si="0"/>
        <v>97</v>
      </c>
      <c r="Y38" s="2">
        <f t="shared" si="1"/>
        <v>82</v>
      </c>
      <c r="Z38" s="2">
        <f t="shared" si="2"/>
        <v>89.5</v>
      </c>
      <c r="AA38" s="2">
        <f t="shared" si="3"/>
        <v>16.166666666666668</v>
      </c>
      <c r="AB38" s="2">
        <f t="shared" si="4"/>
        <v>82</v>
      </c>
      <c r="AC38" s="2">
        <f t="shared" si="5"/>
        <v>49.083333333333336</v>
      </c>
    </row>
    <row r="39" spans="1:29" ht="11.25" customHeight="1" x14ac:dyDescent="0.2">
      <c r="A39" s="12" t="s">
        <v>75</v>
      </c>
      <c r="B39" s="11"/>
      <c r="C39" s="10" t="s">
        <v>637</v>
      </c>
      <c r="D39" s="28">
        <v>0</v>
      </c>
      <c r="E39" s="9"/>
      <c r="F39" s="28">
        <v>4</v>
      </c>
      <c r="G39" s="9"/>
      <c r="H39" s="28">
        <v>10</v>
      </c>
      <c r="I39" s="9"/>
      <c r="J39" s="28">
        <v>50</v>
      </c>
      <c r="K39" s="9"/>
      <c r="L39" s="9"/>
      <c r="M39" s="9"/>
      <c r="N39" s="9"/>
      <c r="O39" s="9"/>
      <c r="P39" s="9"/>
      <c r="Q39" s="9"/>
      <c r="R39" s="28">
        <v>10</v>
      </c>
      <c r="S39" s="9"/>
      <c r="T39" s="9"/>
      <c r="U39" s="28">
        <v>83</v>
      </c>
      <c r="V39" s="28">
        <v>3</v>
      </c>
      <c r="W39" s="26"/>
      <c r="X39" s="2">
        <f t="shared" si="0"/>
        <v>77</v>
      </c>
      <c r="Y39" s="2">
        <f t="shared" si="1"/>
        <v>83</v>
      </c>
      <c r="Z39" s="2">
        <f t="shared" si="2"/>
        <v>80</v>
      </c>
      <c r="AA39" s="2">
        <f t="shared" si="3"/>
        <v>12.833333333333334</v>
      </c>
      <c r="AB39" s="2">
        <f t="shared" si="4"/>
        <v>83</v>
      </c>
      <c r="AC39" s="2">
        <f t="shared" si="5"/>
        <v>47.916666666666664</v>
      </c>
    </row>
    <row r="40" spans="1:29" ht="11.25" customHeight="1" thickBot="1" x14ac:dyDescent="0.25">
      <c r="A40" s="7" t="s">
        <v>42</v>
      </c>
      <c r="B40" s="6"/>
      <c r="C40" s="5" t="s">
        <v>641</v>
      </c>
      <c r="D40" s="29">
        <v>0</v>
      </c>
      <c r="E40" s="4"/>
      <c r="F40" s="29">
        <v>4</v>
      </c>
      <c r="G40" s="4"/>
      <c r="H40" s="29">
        <v>10</v>
      </c>
      <c r="I40" s="4"/>
      <c r="J40" s="29">
        <v>50</v>
      </c>
      <c r="K40" s="4"/>
      <c r="L40" s="4"/>
      <c r="M40" s="4"/>
      <c r="N40" s="4"/>
      <c r="O40" s="4"/>
      <c r="P40" s="4"/>
      <c r="Q40" s="4"/>
      <c r="R40" s="29">
        <v>4</v>
      </c>
      <c r="S40" s="4"/>
      <c r="T40" s="4"/>
      <c r="U40" s="29">
        <v>88</v>
      </c>
      <c r="V40" s="29">
        <v>2</v>
      </c>
      <c r="W40" s="27"/>
      <c r="X40" s="2">
        <f t="shared" si="0"/>
        <v>70</v>
      </c>
      <c r="Y40" s="2">
        <f t="shared" si="1"/>
        <v>88</v>
      </c>
      <c r="Z40" s="2">
        <f t="shared" si="2"/>
        <v>79</v>
      </c>
      <c r="AA40" s="2">
        <f t="shared" si="3"/>
        <v>11.666666666666666</v>
      </c>
      <c r="AB40" s="2">
        <f t="shared" si="4"/>
        <v>88</v>
      </c>
      <c r="AC40" s="2">
        <f t="shared" si="5"/>
        <v>49.833333333333336</v>
      </c>
    </row>
  </sheetData>
  <sortState xmlns:xlrd2="http://schemas.microsoft.com/office/spreadsheetml/2017/richdata2" ref="B12:AC40">
    <sortCondition descending="1" ref="X12:X40"/>
  </sortState>
  <mergeCells count="31">
    <mergeCell ref="X8:Y8"/>
    <mergeCell ref="AA8:AB8"/>
    <mergeCell ref="B3:T3"/>
    <mergeCell ref="B4:C4"/>
    <mergeCell ref="D4:G4"/>
    <mergeCell ref="H4:T4"/>
    <mergeCell ref="B5:C5"/>
    <mergeCell ref="H5:T5"/>
    <mergeCell ref="H7:I7"/>
    <mergeCell ref="H8:I8"/>
    <mergeCell ref="J7:K7"/>
    <mergeCell ref="L7:O7"/>
    <mergeCell ref="P7:Q7"/>
    <mergeCell ref="R7:S7"/>
    <mergeCell ref="T7:U7"/>
    <mergeCell ref="V7:W7"/>
    <mergeCell ref="A7:A11"/>
    <mergeCell ref="B7:B8"/>
    <mergeCell ref="C7:C8"/>
    <mergeCell ref="D7:E7"/>
    <mergeCell ref="F7:G7"/>
    <mergeCell ref="D8:E8"/>
    <mergeCell ref="F8:G8"/>
    <mergeCell ref="B10:C10"/>
    <mergeCell ref="V8:W8"/>
    <mergeCell ref="B11:C11"/>
    <mergeCell ref="J8:K8"/>
    <mergeCell ref="L8:O8"/>
    <mergeCell ref="P8:Q8"/>
    <mergeCell ref="R8:S8"/>
    <mergeCell ref="T8:U8"/>
  </mergeCells>
  <pageMargins left="0.39370078740157477" right="0.39370078740157477" top="0.39370078740157477" bottom="0.39370078740157477" header="0" footer="0"/>
  <pageSetup paperSize="9" scale="0" fitToHeight="0" pageOrder="overThenDown" orientation="landscape" horizontalDpi="0" verticalDpi="0" copies="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EC89F-3DAE-49E8-A496-B67622D1F595}">
  <sheetPr>
    <outlinePr summaryBelow="0" summaryRight="0"/>
    <pageSetUpPr autoPageBreaks="0" fitToPage="1"/>
  </sheetPr>
  <dimension ref="A1:U35"/>
  <sheetViews>
    <sheetView topLeftCell="A8" workbookViewId="0">
      <selection activeCell="B12" sqref="B12:B35"/>
    </sheetView>
  </sheetViews>
  <sheetFormatPr defaultColWidth="9.109375" defaultRowHeight="10.199999999999999" x14ac:dyDescent="0.2"/>
  <cols>
    <col min="1" max="1" width="5" style="1" customWidth="1"/>
    <col min="2" max="2" width="17" style="1" customWidth="1"/>
    <col min="3" max="3" width="10" style="1" customWidth="1"/>
    <col min="4" max="23" width="4" style="1" customWidth="1"/>
    <col min="24" max="256" width="9.109375" style="1" customWidth="1"/>
    <col min="257" max="16384" width="9.109375" style="1"/>
  </cols>
  <sheetData>
    <row r="1" spans="1:21" ht="11.25" customHeight="1" x14ac:dyDescent="0.2">
      <c r="B1" s="25" t="s">
        <v>70</v>
      </c>
    </row>
    <row r="2" spans="1:21" ht="11.25" customHeight="1" x14ac:dyDescent="0.2"/>
    <row r="3" spans="1:21" ht="11.25" customHeight="1" x14ac:dyDescent="0.2">
      <c r="B3" s="48" t="s">
        <v>958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21" ht="11.25" customHeight="1" x14ac:dyDescent="0.2">
      <c r="B4" s="48" t="s">
        <v>596</v>
      </c>
      <c r="C4" s="48"/>
      <c r="D4" s="48" t="s">
        <v>595</v>
      </c>
      <c r="E4" s="48"/>
      <c r="F4" s="48"/>
      <c r="G4" s="48"/>
      <c r="H4" s="48" t="s">
        <v>822</v>
      </c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1:21" ht="11.25" customHeight="1" x14ac:dyDescent="0.2">
      <c r="B5" s="48" t="s">
        <v>66</v>
      </c>
      <c r="C5" s="48"/>
      <c r="H5" s="48" t="s">
        <v>826</v>
      </c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1:21" ht="11.25" customHeight="1" thickBot="1" x14ac:dyDescent="0.25"/>
    <row r="7" spans="1:21" ht="99.9" customHeight="1" thickBot="1" x14ac:dyDescent="0.25">
      <c r="A7" s="39" t="s">
        <v>64</v>
      </c>
      <c r="B7" s="42" t="s">
        <v>63</v>
      </c>
      <c r="C7" s="42" t="s">
        <v>62</v>
      </c>
      <c r="D7" s="36" t="s">
        <v>594</v>
      </c>
      <c r="E7" s="36"/>
      <c r="F7" s="36" t="s">
        <v>60</v>
      </c>
      <c r="G7" s="36"/>
      <c r="H7" s="36" t="s">
        <v>593</v>
      </c>
      <c r="I7" s="36"/>
      <c r="J7" s="36"/>
      <c r="K7" s="36"/>
      <c r="L7" s="36" t="s">
        <v>592</v>
      </c>
      <c r="M7" s="36"/>
      <c r="N7" s="49" t="s">
        <v>58</v>
      </c>
      <c r="O7" s="49"/>
      <c r="P7" s="45" t="s">
        <v>56</v>
      </c>
      <c r="Q7" s="46"/>
      <c r="R7" s="24" t="s">
        <v>54</v>
      </c>
      <c r="S7" s="47" t="s">
        <v>55</v>
      </c>
      <c r="T7" s="46"/>
      <c r="U7" s="23" t="s">
        <v>54</v>
      </c>
    </row>
    <row r="8" spans="1:21" ht="75" customHeight="1" x14ac:dyDescent="0.2">
      <c r="A8" s="40"/>
      <c r="B8" s="43"/>
      <c r="C8" s="43"/>
      <c r="D8" s="37" t="s">
        <v>113</v>
      </c>
      <c r="E8" s="37"/>
      <c r="F8" s="37" t="s">
        <v>115</v>
      </c>
      <c r="G8" s="37"/>
      <c r="H8" s="37" t="s">
        <v>591</v>
      </c>
      <c r="I8" s="37"/>
      <c r="J8" s="37"/>
      <c r="K8" s="37"/>
      <c r="L8" s="37" t="s">
        <v>591</v>
      </c>
      <c r="M8" s="37"/>
      <c r="N8" s="38" t="s">
        <v>115</v>
      </c>
      <c r="O8" s="38"/>
      <c r="P8" s="2"/>
      <c r="Q8" s="2"/>
      <c r="R8" s="2"/>
      <c r="S8" s="2"/>
      <c r="T8" s="2"/>
      <c r="U8" s="2"/>
    </row>
    <row r="9" spans="1:21" ht="11.25" customHeight="1" x14ac:dyDescent="0.2">
      <c r="A9" s="40"/>
      <c r="B9" s="22"/>
      <c r="C9" s="21"/>
      <c r="D9" s="18" t="s">
        <v>48</v>
      </c>
      <c r="E9" s="18" t="s">
        <v>47</v>
      </c>
      <c r="F9" s="18" t="s">
        <v>48</v>
      </c>
      <c r="G9" s="18" t="s">
        <v>47</v>
      </c>
      <c r="H9" s="18" t="s">
        <v>48</v>
      </c>
      <c r="I9" s="18" t="s">
        <v>47</v>
      </c>
      <c r="J9" s="18" t="s">
        <v>48</v>
      </c>
      <c r="K9" s="18" t="s">
        <v>47</v>
      </c>
      <c r="L9" s="18" t="s">
        <v>48</v>
      </c>
      <c r="M9" s="18" t="s">
        <v>47</v>
      </c>
      <c r="N9" s="18" t="s">
        <v>48</v>
      </c>
      <c r="O9" s="20" t="s">
        <v>47</v>
      </c>
      <c r="P9" s="18" t="s">
        <v>48</v>
      </c>
      <c r="Q9" s="19" t="s">
        <v>47</v>
      </c>
      <c r="R9" s="19"/>
      <c r="S9" s="18" t="s">
        <v>48</v>
      </c>
      <c r="T9" s="17" t="s">
        <v>47</v>
      </c>
      <c r="U9" s="2"/>
    </row>
    <row r="10" spans="1:21" ht="11.25" customHeight="1" x14ac:dyDescent="0.2">
      <c r="A10" s="40"/>
      <c r="B10" s="44" t="s">
        <v>46</v>
      </c>
      <c r="C10" s="44"/>
      <c r="D10" s="16" t="s">
        <v>321</v>
      </c>
      <c r="E10" s="16">
        <v>40</v>
      </c>
      <c r="F10" s="16"/>
      <c r="G10" s="16"/>
      <c r="H10" s="16"/>
      <c r="I10" s="16"/>
      <c r="J10" s="16"/>
      <c r="K10" s="16"/>
      <c r="L10" s="16"/>
      <c r="M10" s="16"/>
      <c r="N10" s="16"/>
      <c r="O10" s="15">
        <v>100</v>
      </c>
      <c r="P10" s="2"/>
      <c r="Q10" s="2"/>
      <c r="R10" s="2"/>
      <c r="S10" s="2"/>
      <c r="T10" s="2"/>
      <c r="U10" s="2"/>
    </row>
    <row r="11" spans="1:21" ht="11.25" customHeight="1" x14ac:dyDescent="0.2">
      <c r="A11" s="41"/>
      <c r="B11" s="44" t="s">
        <v>43</v>
      </c>
      <c r="C11" s="44"/>
      <c r="D11" s="14" t="s">
        <v>369</v>
      </c>
      <c r="E11" s="14" t="s">
        <v>76</v>
      </c>
      <c r="F11" s="14"/>
      <c r="G11" s="14"/>
      <c r="H11" s="14"/>
      <c r="I11" s="14"/>
      <c r="J11" s="14"/>
      <c r="K11" s="14"/>
      <c r="L11" s="14"/>
      <c r="M11" s="14"/>
      <c r="N11" s="14"/>
      <c r="O11" s="13" t="s">
        <v>590</v>
      </c>
      <c r="P11" s="2"/>
      <c r="Q11" s="2"/>
      <c r="R11" s="2"/>
      <c r="S11" s="2"/>
      <c r="T11" s="2"/>
      <c r="U11" s="2"/>
    </row>
    <row r="12" spans="1:21" ht="11.25" customHeight="1" x14ac:dyDescent="0.2">
      <c r="A12" s="12" t="s">
        <v>37</v>
      </c>
      <c r="B12" s="11"/>
      <c r="C12" s="10" t="s">
        <v>587</v>
      </c>
      <c r="D12" s="28">
        <v>63</v>
      </c>
      <c r="E12" s="28">
        <v>28</v>
      </c>
      <c r="F12" s="9"/>
      <c r="G12" s="9"/>
      <c r="H12" s="9"/>
      <c r="I12" s="9"/>
      <c r="J12" s="9"/>
      <c r="K12" s="9"/>
      <c r="L12" s="9"/>
      <c r="M12" s="9"/>
      <c r="N12" s="9"/>
      <c r="O12" s="32">
        <v>91</v>
      </c>
      <c r="P12" s="2">
        <f t="shared" ref="P12:P35" si="0">SUM(D12)</f>
        <v>63</v>
      </c>
      <c r="Q12" s="2">
        <f t="shared" ref="Q12:Q35" si="1">SUM(O12,E12)</f>
        <v>119</v>
      </c>
      <c r="R12" s="2">
        <f t="shared" ref="R12:R35" si="2">SUM(P12:Q12)</f>
        <v>182</v>
      </c>
      <c r="S12" s="2">
        <f t="shared" ref="S12:S35" si="3">AVERAGE(D12)</f>
        <v>63</v>
      </c>
      <c r="T12" s="2">
        <f t="shared" ref="T12:T35" si="4">AVERAGE(O12,E12)</f>
        <v>59.5</v>
      </c>
      <c r="U12" s="2">
        <f t="shared" ref="U12:U35" si="5">AVERAGE(T12,S12)</f>
        <v>61.25</v>
      </c>
    </row>
    <row r="13" spans="1:21" ht="11.25" customHeight="1" x14ac:dyDescent="0.2">
      <c r="A13" s="12" t="s">
        <v>35</v>
      </c>
      <c r="B13" s="11"/>
      <c r="C13" s="10" t="s">
        <v>583</v>
      </c>
      <c r="D13" s="28">
        <v>63</v>
      </c>
      <c r="E13" s="28">
        <v>28</v>
      </c>
      <c r="F13" s="9"/>
      <c r="G13" s="9"/>
      <c r="H13" s="9"/>
      <c r="I13" s="9"/>
      <c r="J13" s="9"/>
      <c r="K13" s="9"/>
      <c r="L13" s="9"/>
      <c r="M13" s="9"/>
      <c r="N13" s="9"/>
      <c r="O13" s="32">
        <v>85</v>
      </c>
      <c r="P13" s="2">
        <f t="shared" si="0"/>
        <v>63</v>
      </c>
      <c r="Q13" s="2">
        <f t="shared" si="1"/>
        <v>113</v>
      </c>
      <c r="R13" s="2">
        <f t="shared" si="2"/>
        <v>176</v>
      </c>
      <c r="S13" s="2">
        <f t="shared" si="3"/>
        <v>63</v>
      </c>
      <c r="T13" s="2">
        <f t="shared" si="4"/>
        <v>56.5</v>
      </c>
      <c r="U13" s="2">
        <f t="shared" si="5"/>
        <v>59.75</v>
      </c>
    </row>
    <row r="14" spans="1:21" ht="11.25" customHeight="1" x14ac:dyDescent="0.2">
      <c r="A14" s="12" t="s">
        <v>33</v>
      </c>
      <c r="B14" s="11"/>
      <c r="C14" s="10" t="s">
        <v>589</v>
      </c>
      <c r="D14" s="28">
        <v>61</v>
      </c>
      <c r="E14" s="28">
        <v>14</v>
      </c>
      <c r="F14" s="9"/>
      <c r="G14" s="9"/>
      <c r="H14" s="9"/>
      <c r="I14" s="9"/>
      <c r="J14" s="9"/>
      <c r="K14" s="9"/>
      <c r="L14" s="9"/>
      <c r="M14" s="9"/>
      <c r="N14" s="9"/>
      <c r="O14" s="32">
        <v>88</v>
      </c>
      <c r="P14" s="2">
        <f t="shared" si="0"/>
        <v>61</v>
      </c>
      <c r="Q14" s="2">
        <f t="shared" si="1"/>
        <v>102</v>
      </c>
      <c r="R14" s="2">
        <f t="shared" si="2"/>
        <v>163</v>
      </c>
      <c r="S14" s="2">
        <f t="shared" si="3"/>
        <v>61</v>
      </c>
      <c r="T14" s="2">
        <f t="shared" si="4"/>
        <v>51</v>
      </c>
      <c r="U14" s="2">
        <f t="shared" si="5"/>
        <v>56</v>
      </c>
    </row>
    <row r="15" spans="1:21" ht="11.25" customHeight="1" x14ac:dyDescent="0.2">
      <c r="A15" s="12" t="s">
        <v>31</v>
      </c>
      <c r="B15" s="11"/>
      <c r="C15" s="10" t="s">
        <v>581</v>
      </c>
      <c r="D15" s="28">
        <v>61</v>
      </c>
      <c r="E15" s="28">
        <v>31</v>
      </c>
      <c r="F15" s="9"/>
      <c r="G15" s="9"/>
      <c r="H15" s="9"/>
      <c r="I15" s="9"/>
      <c r="J15" s="9"/>
      <c r="K15" s="9"/>
      <c r="L15" s="9"/>
      <c r="M15" s="9"/>
      <c r="N15" s="9"/>
      <c r="O15" s="32">
        <v>91</v>
      </c>
      <c r="P15" s="2">
        <f t="shared" si="0"/>
        <v>61</v>
      </c>
      <c r="Q15" s="2">
        <f t="shared" si="1"/>
        <v>122</v>
      </c>
      <c r="R15" s="2">
        <f t="shared" si="2"/>
        <v>183</v>
      </c>
      <c r="S15" s="2">
        <f t="shared" si="3"/>
        <v>61</v>
      </c>
      <c r="T15" s="2">
        <f t="shared" si="4"/>
        <v>61</v>
      </c>
      <c r="U15" s="2">
        <f t="shared" si="5"/>
        <v>61</v>
      </c>
    </row>
    <row r="16" spans="1:21" ht="11.25" customHeight="1" x14ac:dyDescent="0.2">
      <c r="A16" s="12" t="s">
        <v>29</v>
      </c>
      <c r="B16" s="11"/>
      <c r="C16" s="10" t="s">
        <v>580</v>
      </c>
      <c r="D16" s="28">
        <v>61</v>
      </c>
      <c r="E16" s="28">
        <v>31</v>
      </c>
      <c r="F16" s="9"/>
      <c r="G16" s="9"/>
      <c r="H16" s="9"/>
      <c r="I16" s="9"/>
      <c r="J16" s="9"/>
      <c r="K16" s="9"/>
      <c r="L16" s="9"/>
      <c r="M16" s="9"/>
      <c r="N16" s="9"/>
      <c r="O16" s="32">
        <v>91</v>
      </c>
      <c r="P16" s="2">
        <f t="shared" si="0"/>
        <v>61</v>
      </c>
      <c r="Q16" s="2">
        <f t="shared" si="1"/>
        <v>122</v>
      </c>
      <c r="R16" s="2">
        <f t="shared" si="2"/>
        <v>183</v>
      </c>
      <c r="S16" s="2">
        <f t="shared" si="3"/>
        <v>61</v>
      </c>
      <c r="T16" s="2">
        <f t="shared" si="4"/>
        <v>61</v>
      </c>
      <c r="U16" s="2">
        <f t="shared" si="5"/>
        <v>61</v>
      </c>
    </row>
    <row r="17" spans="1:21" ht="11.25" customHeight="1" x14ac:dyDescent="0.2">
      <c r="A17" s="12" t="s">
        <v>27</v>
      </c>
      <c r="B17" s="11"/>
      <c r="C17" s="10" t="s">
        <v>579</v>
      </c>
      <c r="D17" s="28">
        <v>61</v>
      </c>
      <c r="E17" s="28">
        <v>34</v>
      </c>
      <c r="F17" s="9"/>
      <c r="G17" s="9"/>
      <c r="H17" s="9"/>
      <c r="I17" s="9"/>
      <c r="J17" s="9"/>
      <c r="K17" s="9"/>
      <c r="L17" s="9"/>
      <c r="M17" s="9"/>
      <c r="N17" s="9"/>
      <c r="O17" s="32">
        <v>80</v>
      </c>
      <c r="P17" s="2">
        <f t="shared" si="0"/>
        <v>61</v>
      </c>
      <c r="Q17" s="2">
        <f t="shared" si="1"/>
        <v>114</v>
      </c>
      <c r="R17" s="2">
        <f t="shared" si="2"/>
        <v>175</v>
      </c>
      <c r="S17" s="2">
        <f t="shared" si="3"/>
        <v>61</v>
      </c>
      <c r="T17" s="2">
        <f t="shared" si="4"/>
        <v>57</v>
      </c>
      <c r="U17" s="2">
        <f t="shared" si="5"/>
        <v>59</v>
      </c>
    </row>
    <row r="18" spans="1:21" ht="11.25" customHeight="1" x14ac:dyDescent="0.2">
      <c r="A18" s="12" t="s">
        <v>25</v>
      </c>
      <c r="B18" s="11"/>
      <c r="C18" s="10" t="s">
        <v>577</v>
      </c>
      <c r="D18" s="28">
        <v>61</v>
      </c>
      <c r="E18" s="28">
        <v>34</v>
      </c>
      <c r="F18" s="9"/>
      <c r="G18" s="9"/>
      <c r="H18" s="9"/>
      <c r="I18" s="9"/>
      <c r="J18" s="9"/>
      <c r="K18" s="9"/>
      <c r="L18" s="9"/>
      <c r="M18" s="9"/>
      <c r="N18" s="9"/>
      <c r="O18" s="32">
        <v>91</v>
      </c>
      <c r="P18" s="2">
        <f t="shared" si="0"/>
        <v>61</v>
      </c>
      <c r="Q18" s="2">
        <f t="shared" si="1"/>
        <v>125</v>
      </c>
      <c r="R18" s="2">
        <f t="shared" si="2"/>
        <v>186</v>
      </c>
      <c r="S18" s="2">
        <f t="shared" si="3"/>
        <v>61</v>
      </c>
      <c r="T18" s="2">
        <f t="shared" si="4"/>
        <v>62.5</v>
      </c>
      <c r="U18" s="2">
        <f t="shared" si="5"/>
        <v>61.75</v>
      </c>
    </row>
    <row r="19" spans="1:21" ht="11.25" customHeight="1" x14ac:dyDescent="0.2">
      <c r="A19" s="12" t="s">
        <v>23</v>
      </c>
      <c r="B19" s="11"/>
      <c r="C19" s="10" t="s">
        <v>570</v>
      </c>
      <c r="D19" s="28">
        <v>60</v>
      </c>
      <c r="E19" s="28">
        <v>31</v>
      </c>
      <c r="F19" s="9"/>
      <c r="G19" s="9"/>
      <c r="H19" s="9"/>
      <c r="I19" s="9"/>
      <c r="J19" s="9"/>
      <c r="K19" s="9"/>
      <c r="L19" s="9"/>
      <c r="M19" s="9"/>
      <c r="N19" s="9"/>
      <c r="O19" s="32">
        <v>91</v>
      </c>
      <c r="P19" s="2">
        <f t="shared" si="0"/>
        <v>60</v>
      </c>
      <c r="Q19" s="2">
        <f t="shared" si="1"/>
        <v>122</v>
      </c>
      <c r="R19" s="2">
        <f t="shared" si="2"/>
        <v>182</v>
      </c>
      <c r="S19" s="2">
        <f t="shared" si="3"/>
        <v>60</v>
      </c>
      <c r="T19" s="2">
        <f t="shared" si="4"/>
        <v>61</v>
      </c>
      <c r="U19" s="2">
        <f t="shared" si="5"/>
        <v>60.5</v>
      </c>
    </row>
    <row r="20" spans="1:21" ht="11.25" customHeight="1" x14ac:dyDescent="0.2">
      <c r="A20" s="12" t="s">
        <v>21</v>
      </c>
      <c r="B20" s="11"/>
      <c r="C20" s="10" t="s">
        <v>569</v>
      </c>
      <c r="D20" s="28">
        <v>60</v>
      </c>
      <c r="E20" s="28">
        <v>35</v>
      </c>
      <c r="F20" s="9"/>
      <c r="G20" s="9"/>
      <c r="H20" s="9"/>
      <c r="I20" s="9"/>
      <c r="J20" s="9"/>
      <c r="K20" s="9"/>
      <c r="L20" s="9"/>
      <c r="M20" s="9"/>
      <c r="N20" s="9"/>
      <c r="O20" s="32">
        <v>93</v>
      </c>
      <c r="P20" s="2">
        <f t="shared" si="0"/>
        <v>60</v>
      </c>
      <c r="Q20" s="2">
        <f t="shared" si="1"/>
        <v>128</v>
      </c>
      <c r="R20" s="2">
        <f t="shared" si="2"/>
        <v>188</v>
      </c>
      <c r="S20" s="2">
        <f t="shared" si="3"/>
        <v>60</v>
      </c>
      <c r="T20" s="2">
        <f t="shared" si="4"/>
        <v>64</v>
      </c>
      <c r="U20" s="2">
        <f t="shared" si="5"/>
        <v>62</v>
      </c>
    </row>
    <row r="21" spans="1:21" ht="11.25" customHeight="1" x14ac:dyDescent="0.2">
      <c r="A21" s="12" t="s">
        <v>19</v>
      </c>
      <c r="B21" s="11"/>
      <c r="C21" s="10" t="s">
        <v>566</v>
      </c>
      <c r="D21" s="28">
        <v>60</v>
      </c>
      <c r="E21" s="28">
        <v>31</v>
      </c>
      <c r="F21" s="9"/>
      <c r="G21" s="9"/>
      <c r="H21" s="9"/>
      <c r="I21" s="9"/>
      <c r="J21" s="9"/>
      <c r="K21" s="9"/>
      <c r="L21" s="9"/>
      <c r="M21" s="9"/>
      <c r="N21" s="9"/>
      <c r="O21" s="32">
        <v>81</v>
      </c>
      <c r="P21" s="2">
        <f t="shared" si="0"/>
        <v>60</v>
      </c>
      <c r="Q21" s="2">
        <f t="shared" si="1"/>
        <v>112</v>
      </c>
      <c r="R21" s="2">
        <f t="shared" si="2"/>
        <v>172</v>
      </c>
      <c r="S21" s="2">
        <f t="shared" si="3"/>
        <v>60</v>
      </c>
      <c r="T21" s="2">
        <f t="shared" si="4"/>
        <v>56</v>
      </c>
      <c r="U21" s="2">
        <f t="shared" si="5"/>
        <v>58</v>
      </c>
    </row>
    <row r="22" spans="1:21" ht="11.25" customHeight="1" x14ac:dyDescent="0.2">
      <c r="A22" s="12" t="s">
        <v>17</v>
      </c>
      <c r="B22" s="11"/>
      <c r="C22" s="10" t="s">
        <v>588</v>
      </c>
      <c r="D22" s="28">
        <v>55</v>
      </c>
      <c r="E22" s="28">
        <v>20</v>
      </c>
      <c r="F22" s="9"/>
      <c r="G22" s="9"/>
      <c r="H22" s="9"/>
      <c r="I22" s="9"/>
      <c r="J22" s="9"/>
      <c r="K22" s="9"/>
      <c r="L22" s="9"/>
      <c r="M22" s="9"/>
      <c r="N22" s="9"/>
      <c r="O22" s="32">
        <v>70</v>
      </c>
      <c r="P22" s="2">
        <f t="shared" si="0"/>
        <v>55</v>
      </c>
      <c r="Q22" s="2">
        <f t="shared" si="1"/>
        <v>90</v>
      </c>
      <c r="R22" s="2">
        <f t="shared" si="2"/>
        <v>145</v>
      </c>
      <c r="S22" s="2">
        <f t="shared" si="3"/>
        <v>55</v>
      </c>
      <c r="T22" s="2">
        <f t="shared" si="4"/>
        <v>45</v>
      </c>
      <c r="U22" s="2">
        <f t="shared" si="5"/>
        <v>50</v>
      </c>
    </row>
    <row r="23" spans="1:21" ht="11.25" customHeight="1" x14ac:dyDescent="0.2">
      <c r="A23" s="12" t="s">
        <v>15</v>
      </c>
      <c r="B23" s="11"/>
      <c r="C23" s="10" t="s">
        <v>572</v>
      </c>
      <c r="D23" s="28">
        <v>50</v>
      </c>
      <c r="E23" s="28">
        <v>30</v>
      </c>
      <c r="F23" s="9"/>
      <c r="G23" s="9"/>
      <c r="H23" s="9"/>
      <c r="I23" s="9"/>
      <c r="J23" s="9"/>
      <c r="K23" s="9"/>
      <c r="L23" s="9"/>
      <c r="M23" s="9"/>
      <c r="N23" s="9"/>
      <c r="O23" s="32">
        <v>95</v>
      </c>
      <c r="P23" s="2">
        <f t="shared" si="0"/>
        <v>50</v>
      </c>
      <c r="Q23" s="2">
        <f t="shared" si="1"/>
        <v>125</v>
      </c>
      <c r="R23" s="2">
        <f t="shared" si="2"/>
        <v>175</v>
      </c>
      <c r="S23" s="2">
        <f t="shared" si="3"/>
        <v>50</v>
      </c>
      <c r="T23" s="2">
        <f t="shared" si="4"/>
        <v>62.5</v>
      </c>
      <c r="U23" s="2">
        <f t="shared" si="5"/>
        <v>56.25</v>
      </c>
    </row>
    <row r="24" spans="1:21" ht="11.25" customHeight="1" x14ac:dyDescent="0.2">
      <c r="A24" s="12" t="s">
        <v>13</v>
      </c>
      <c r="B24" s="11"/>
      <c r="C24" s="10" t="s">
        <v>565</v>
      </c>
      <c r="D24" s="28">
        <v>50</v>
      </c>
      <c r="E24" s="28">
        <v>18</v>
      </c>
      <c r="F24" s="9"/>
      <c r="G24" s="9"/>
      <c r="H24" s="9"/>
      <c r="I24" s="9"/>
      <c r="J24" s="9"/>
      <c r="K24" s="9"/>
      <c r="L24" s="9"/>
      <c r="M24" s="9"/>
      <c r="N24" s="9"/>
      <c r="O24" s="32">
        <v>95</v>
      </c>
      <c r="P24" s="2">
        <f t="shared" si="0"/>
        <v>50</v>
      </c>
      <c r="Q24" s="2">
        <f t="shared" si="1"/>
        <v>113</v>
      </c>
      <c r="R24" s="2">
        <f t="shared" si="2"/>
        <v>163</v>
      </c>
      <c r="S24" s="2">
        <f t="shared" si="3"/>
        <v>50</v>
      </c>
      <c r="T24" s="2">
        <f t="shared" si="4"/>
        <v>56.5</v>
      </c>
      <c r="U24" s="2">
        <f t="shared" si="5"/>
        <v>53.25</v>
      </c>
    </row>
    <row r="25" spans="1:21" ht="11.25" customHeight="1" x14ac:dyDescent="0.2">
      <c r="A25" s="12" t="s">
        <v>11</v>
      </c>
      <c r="B25" s="11"/>
      <c r="C25" s="10" t="s">
        <v>578</v>
      </c>
      <c r="D25" s="28">
        <v>31</v>
      </c>
      <c r="E25" s="28">
        <v>30</v>
      </c>
      <c r="F25" s="9"/>
      <c r="G25" s="9"/>
      <c r="H25" s="9"/>
      <c r="I25" s="9"/>
      <c r="J25" s="9"/>
      <c r="K25" s="9"/>
      <c r="L25" s="9"/>
      <c r="M25" s="9"/>
      <c r="N25" s="9"/>
      <c r="O25" s="32">
        <v>78</v>
      </c>
      <c r="P25" s="2">
        <f t="shared" si="0"/>
        <v>31</v>
      </c>
      <c r="Q25" s="2">
        <f t="shared" si="1"/>
        <v>108</v>
      </c>
      <c r="R25" s="2">
        <f t="shared" si="2"/>
        <v>139</v>
      </c>
      <c r="S25" s="2">
        <f t="shared" si="3"/>
        <v>31</v>
      </c>
      <c r="T25" s="2">
        <f t="shared" si="4"/>
        <v>54</v>
      </c>
      <c r="U25" s="2">
        <f t="shared" si="5"/>
        <v>42.5</v>
      </c>
    </row>
    <row r="26" spans="1:21" ht="11.25" customHeight="1" x14ac:dyDescent="0.2">
      <c r="A26" s="12" t="s">
        <v>9</v>
      </c>
      <c r="B26" s="11"/>
      <c r="C26" s="10" t="s">
        <v>586</v>
      </c>
      <c r="D26" s="28">
        <v>30</v>
      </c>
      <c r="E26" s="28">
        <v>31</v>
      </c>
      <c r="F26" s="9"/>
      <c r="G26" s="9"/>
      <c r="H26" s="9"/>
      <c r="I26" s="9"/>
      <c r="J26" s="9"/>
      <c r="K26" s="9"/>
      <c r="L26" s="9"/>
      <c r="M26" s="9"/>
      <c r="N26" s="9"/>
      <c r="O26" s="32">
        <v>70</v>
      </c>
      <c r="P26" s="2">
        <f t="shared" si="0"/>
        <v>30</v>
      </c>
      <c r="Q26" s="2">
        <f t="shared" si="1"/>
        <v>101</v>
      </c>
      <c r="R26" s="2">
        <f t="shared" si="2"/>
        <v>131</v>
      </c>
      <c r="S26" s="2">
        <f t="shared" si="3"/>
        <v>30</v>
      </c>
      <c r="T26" s="2">
        <f t="shared" si="4"/>
        <v>50.5</v>
      </c>
      <c r="U26" s="2">
        <f t="shared" si="5"/>
        <v>40.25</v>
      </c>
    </row>
    <row r="27" spans="1:21" ht="11.25" customHeight="1" x14ac:dyDescent="0.2">
      <c r="A27" s="12" t="s">
        <v>7</v>
      </c>
      <c r="B27" s="11"/>
      <c r="C27" s="10" t="s">
        <v>585</v>
      </c>
      <c r="D27" s="28">
        <v>30</v>
      </c>
      <c r="E27" s="28">
        <v>31</v>
      </c>
      <c r="F27" s="9"/>
      <c r="G27" s="9"/>
      <c r="H27" s="9"/>
      <c r="I27" s="9"/>
      <c r="J27" s="9"/>
      <c r="K27" s="9"/>
      <c r="L27" s="9"/>
      <c r="M27" s="9"/>
      <c r="N27" s="9"/>
      <c r="O27" s="32">
        <v>85</v>
      </c>
      <c r="P27" s="2">
        <f t="shared" si="0"/>
        <v>30</v>
      </c>
      <c r="Q27" s="2">
        <f t="shared" si="1"/>
        <v>116</v>
      </c>
      <c r="R27" s="2">
        <f t="shared" si="2"/>
        <v>146</v>
      </c>
      <c r="S27" s="2">
        <f t="shared" si="3"/>
        <v>30</v>
      </c>
      <c r="T27" s="2">
        <f t="shared" si="4"/>
        <v>58</v>
      </c>
      <c r="U27" s="2">
        <f t="shared" si="5"/>
        <v>44</v>
      </c>
    </row>
    <row r="28" spans="1:21" ht="11.25" customHeight="1" x14ac:dyDescent="0.2">
      <c r="A28" s="12" t="s">
        <v>5</v>
      </c>
      <c r="B28" s="11"/>
      <c r="C28" s="10" t="s">
        <v>576</v>
      </c>
      <c r="D28" s="28">
        <v>30</v>
      </c>
      <c r="E28" s="28">
        <v>10</v>
      </c>
      <c r="F28" s="9"/>
      <c r="G28" s="9"/>
      <c r="H28" s="9"/>
      <c r="I28" s="9"/>
      <c r="J28" s="9"/>
      <c r="K28" s="9"/>
      <c r="L28" s="9"/>
      <c r="M28" s="9"/>
      <c r="N28" s="9"/>
      <c r="O28" s="32">
        <v>75</v>
      </c>
      <c r="P28" s="2">
        <f t="shared" si="0"/>
        <v>30</v>
      </c>
      <c r="Q28" s="2">
        <f t="shared" si="1"/>
        <v>85</v>
      </c>
      <c r="R28" s="2">
        <f t="shared" si="2"/>
        <v>115</v>
      </c>
      <c r="S28" s="2">
        <f t="shared" si="3"/>
        <v>30</v>
      </c>
      <c r="T28" s="2">
        <f t="shared" si="4"/>
        <v>42.5</v>
      </c>
      <c r="U28" s="2">
        <f t="shared" si="5"/>
        <v>36.25</v>
      </c>
    </row>
    <row r="29" spans="1:21" ht="11.25" customHeight="1" x14ac:dyDescent="0.2">
      <c r="A29" s="12" t="s">
        <v>3</v>
      </c>
      <c r="B29" s="11"/>
      <c r="C29" s="10" t="s">
        <v>575</v>
      </c>
      <c r="D29" s="28">
        <v>30</v>
      </c>
      <c r="E29" s="28">
        <v>31</v>
      </c>
      <c r="F29" s="9"/>
      <c r="G29" s="9"/>
      <c r="H29" s="9"/>
      <c r="I29" s="9"/>
      <c r="J29" s="9"/>
      <c r="K29" s="9"/>
      <c r="L29" s="9"/>
      <c r="M29" s="9"/>
      <c r="N29" s="9"/>
      <c r="O29" s="32">
        <v>70</v>
      </c>
      <c r="P29" s="2">
        <f t="shared" si="0"/>
        <v>30</v>
      </c>
      <c r="Q29" s="2">
        <f t="shared" si="1"/>
        <v>101</v>
      </c>
      <c r="R29" s="2">
        <f t="shared" si="2"/>
        <v>131</v>
      </c>
      <c r="S29" s="2">
        <f t="shared" si="3"/>
        <v>30</v>
      </c>
      <c r="T29" s="2">
        <f t="shared" si="4"/>
        <v>50.5</v>
      </c>
      <c r="U29" s="2">
        <f t="shared" si="5"/>
        <v>40.25</v>
      </c>
    </row>
    <row r="30" spans="1:21" ht="11.25" customHeight="1" x14ac:dyDescent="0.2">
      <c r="A30" s="12" t="s">
        <v>1</v>
      </c>
      <c r="B30" s="11"/>
      <c r="C30" s="10" t="s">
        <v>574</v>
      </c>
      <c r="D30" s="28">
        <v>30</v>
      </c>
      <c r="E30" s="28">
        <v>32</v>
      </c>
      <c r="F30" s="9"/>
      <c r="G30" s="9"/>
      <c r="H30" s="9"/>
      <c r="I30" s="9"/>
      <c r="J30" s="9"/>
      <c r="K30" s="9"/>
      <c r="L30" s="9"/>
      <c r="M30" s="9"/>
      <c r="N30" s="9"/>
      <c r="O30" s="34">
        <v>92</v>
      </c>
      <c r="P30" s="2">
        <f t="shared" si="0"/>
        <v>30</v>
      </c>
      <c r="Q30" s="2">
        <f t="shared" si="1"/>
        <v>124</v>
      </c>
      <c r="R30" s="2">
        <f t="shared" si="2"/>
        <v>154</v>
      </c>
      <c r="S30" s="2">
        <f t="shared" si="3"/>
        <v>30</v>
      </c>
      <c r="T30" s="2">
        <f t="shared" si="4"/>
        <v>62</v>
      </c>
      <c r="U30" s="2">
        <f t="shared" si="5"/>
        <v>46</v>
      </c>
    </row>
    <row r="31" spans="1:21" ht="11.25" customHeight="1" x14ac:dyDescent="0.2">
      <c r="A31" s="12" t="s">
        <v>73</v>
      </c>
      <c r="B31" s="11"/>
      <c r="C31" s="10" t="s">
        <v>571</v>
      </c>
      <c r="D31" s="28">
        <v>30</v>
      </c>
      <c r="E31" s="28">
        <v>31</v>
      </c>
      <c r="F31" s="9"/>
      <c r="G31" s="9"/>
      <c r="H31" s="9"/>
      <c r="I31" s="9"/>
      <c r="J31" s="9"/>
      <c r="K31" s="9"/>
      <c r="L31" s="9"/>
      <c r="M31" s="9"/>
      <c r="N31" s="9"/>
      <c r="O31" s="34">
        <v>65</v>
      </c>
      <c r="P31" s="2">
        <f t="shared" si="0"/>
        <v>30</v>
      </c>
      <c r="Q31" s="2">
        <f t="shared" si="1"/>
        <v>96</v>
      </c>
      <c r="R31" s="2">
        <f t="shared" si="2"/>
        <v>126</v>
      </c>
      <c r="S31" s="2">
        <f t="shared" si="3"/>
        <v>30</v>
      </c>
      <c r="T31" s="2">
        <f t="shared" si="4"/>
        <v>48</v>
      </c>
      <c r="U31" s="2">
        <f t="shared" si="5"/>
        <v>39</v>
      </c>
    </row>
    <row r="32" spans="1:21" ht="11.25" customHeight="1" x14ac:dyDescent="0.2">
      <c r="A32" s="12" t="s">
        <v>87</v>
      </c>
      <c r="B32" s="11"/>
      <c r="C32" s="10" t="s">
        <v>568</v>
      </c>
      <c r="D32" s="28">
        <v>30</v>
      </c>
      <c r="E32" s="28">
        <v>31</v>
      </c>
      <c r="F32" s="9"/>
      <c r="G32" s="9"/>
      <c r="H32" s="9"/>
      <c r="I32" s="9"/>
      <c r="J32" s="9"/>
      <c r="K32" s="9"/>
      <c r="L32" s="9"/>
      <c r="M32" s="9"/>
      <c r="N32" s="9"/>
      <c r="O32" s="34">
        <v>90</v>
      </c>
      <c r="P32" s="2">
        <f t="shared" si="0"/>
        <v>30</v>
      </c>
      <c r="Q32" s="2">
        <f t="shared" si="1"/>
        <v>121</v>
      </c>
      <c r="R32" s="2">
        <f t="shared" si="2"/>
        <v>151</v>
      </c>
      <c r="S32" s="2">
        <f t="shared" si="3"/>
        <v>30</v>
      </c>
      <c r="T32" s="2">
        <f t="shared" si="4"/>
        <v>60.5</v>
      </c>
      <c r="U32" s="2">
        <f t="shared" si="5"/>
        <v>45.25</v>
      </c>
    </row>
    <row r="33" spans="1:21" ht="11.25" customHeight="1" x14ac:dyDescent="0.2">
      <c r="A33" s="12" t="s">
        <v>85</v>
      </c>
      <c r="B33" s="11"/>
      <c r="C33" s="10" t="s">
        <v>582</v>
      </c>
      <c r="D33" s="28">
        <v>15</v>
      </c>
      <c r="E33" s="28">
        <v>5</v>
      </c>
      <c r="F33" s="9"/>
      <c r="G33" s="9"/>
      <c r="H33" s="9"/>
      <c r="I33" s="9"/>
      <c r="J33" s="9"/>
      <c r="K33" s="9"/>
      <c r="L33" s="9"/>
      <c r="M33" s="9"/>
      <c r="N33" s="9"/>
      <c r="O33" s="34">
        <v>80</v>
      </c>
      <c r="P33" s="2">
        <f t="shared" si="0"/>
        <v>15</v>
      </c>
      <c r="Q33" s="2">
        <f t="shared" si="1"/>
        <v>85</v>
      </c>
      <c r="R33" s="2">
        <f t="shared" si="2"/>
        <v>100</v>
      </c>
      <c r="S33" s="2">
        <f t="shared" si="3"/>
        <v>15</v>
      </c>
      <c r="T33" s="2">
        <f t="shared" si="4"/>
        <v>42.5</v>
      </c>
      <c r="U33" s="2">
        <f t="shared" si="5"/>
        <v>28.75</v>
      </c>
    </row>
    <row r="34" spans="1:21" ht="11.25" customHeight="1" x14ac:dyDescent="0.2">
      <c r="A34" s="12" t="s">
        <v>83</v>
      </c>
      <c r="B34" s="11"/>
      <c r="C34" s="10" t="s">
        <v>584</v>
      </c>
      <c r="D34" s="28">
        <v>0</v>
      </c>
      <c r="E34" s="28">
        <v>0</v>
      </c>
      <c r="F34" s="9"/>
      <c r="G34" s="9"/>
      <c r="H34" s="9"/>
      <c r="I34" s="9"/>
      <c r="J34" s="9"/>
      <c r="K34" s="9"/>
      <c r="L34" s="9"/>
      <c r="M34" s="9"/>
      <c r="N34" s="9"/>
      <c r="O34" s="34">
        <v>0</v>
      </c>
      <c r="P34" s="2">
        <f t="shared" si="0"/>
        <v>0</v>
      </c>
      <c r="Q34" s="2">
        <f t="shared" si="1"/>
        <v>0</v>
      </c>
      <c r="R34" s="2">
        <f t="shared" si="2"/>
        <v>0</v>
      </c>
      <c r="S34" s="2">
        <f t="shared" si="3"/>
        <v>0</v>
      </c>
      <c r="T34" s="2">
        <f t="shared" si="4"/>
        <v>0</v>
      </c>
      <c r="U34" s="2">
        <f t="shared" si="5"/>
        <v>0</v>
      </c>
    </row>
    <row r="35" spans="1:21" ht="11.25" customHeight="1" thickBot="1" x14ac:dyDescent="0.25">
      <c r="A35" s="7" t="s">
        <v>80</v>
      </c>
      <c r="B35" s="6"/>
      <c r="C35" s="5" t="s">
        <v>573</v>
      </c>
      <c r="D35" s="29">
        <v>0</v>
      </c>
      <c r="E35" s="29">
        <v>0</v>
      </c>
      <c r="F35" s="4"/>
      <c r="G35" s="4"/>
      <c r="H35" s="4"/>
      <c r="I35" s="4"/>
      <c r="J35" s="4"/>
      <c r="K35" s="4"/>
      <c r="L35" s="4"/>
      <c r="M35" s="4"/>
      <c r="N35" s="4"/>
      <c r="O35" s="35">
        <v>60</v>
      </c>
      <c r="P35" s="2">
        <f t="shared" si="0"/>
        <v>0</v>
      </c>
      <c r="Q35" s="2">
        <f t="shared" si="1"/>
        <v>60</v>
      </c>
      <c r="R35" s="2">
        <f t="shared" si="2"/>
        <v>60</v>
      </c>
      <c r="S35" s="2">
        <f t="shared" si="3"/>
        <v>0</v>
      </c>
      <c r="T35" s="2">
        <f t="shared" si="4"/>
        <v>30</v>
      </c>
      <c r="U35" s="2">
        <f t="shared" si="5"/>
        <v>15</v>
      </c>
    </row>
  </sheetData>
  <sortState xmlns:xlrd2="http://schemas.microsoft.com/office/spreadsheetml/2017/richdata2" ref="B12:U35">
    <sortCondition descending="1" ref="P12:P35"/>
  </sortState>
  <mergeCells count="23">
    <mergeCell ref="P7:Q7"/>
    <mergeCell ref="S7:T7"/>
    <mergeCell ref="B3:T3"/>
    <mergeCell ref="B4:C4"/>
    <mergeCell ref="D4:G4"/>
    <mergeCell ref="H4:T4"/>
    <mergeCell ref="B5:C5"/>
    <mergeCell ref="H5:T5"/>
    <mergeCell ref="H7:K7"/>
    <mergeCell ref="L7:M7"/>
    <mergeCell ref="N7:O7"/>
    <mergeCell ref="H8:K8"/>
    <mergeCell ref="L8:M8"/>
    <mergeCell ref="N8:O8"/>
    <mergeCell ref="A7:A11"/>
    <mergeCell ref="B7:B8"/>
    <mergeCell ref="C7:C8"/>
    <mergeCell ref="D7:E7"/>
    <mergeCell ref="F7:G7"/>
    <mergeCell ref="B10:C10"/>
    <mergeCell ref="B11:C11"/>
    <mergeCell ref="D8:E8"/>
    <mergeCell ref="F8:G8"/>
  </mergeCells>
  <pageMargins left="0.39370078740157477" right="0.39370078740157477" top="0.39370078740157477" bottom="0.39370078740157477" header="0" footer="0"/>
  <pageSetup paperSize="9" scale="0" fitToHeight="0" pageOrder="overThenDown" orientation="landscape" horizontalDpi="0" verticalDpi="0" copies="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0F589-84F6-44E5-A43B-CE427A2378E1}">
  <sheetPr>
    <outlinePr summaryBelow="0" summaryRight="0"/>
    <pageSetUpPr autoPageBreaks="0" fitToPage="1"/>
  </sheetPr>
  <dimension ref="A1:U35"/>
  <sheetViews>
    <sheetView tabSelected="1" topLeftCell="A8" workbookViewId="0">
      <selection activeCell="B12" sqref="B12:B35"/>
    </sheetView>
  </sheetViews>
  <sheetFormatPr defaultColWidth="9.109375" defaultRowHeight="10.199999999999999" x14ac:dyDescent="0.2"/>
  <cols>
    <col min="1" max="1" width="5" style="1" customWidth="1"/>
    <col min="2" max="2" width="17" style="1" customWidth="1"/>
    <col min="3" max="3" width="10" style="1" customWidth="1"/>
    <col min="4" max="23" width="4" style="1" customWidth="1"/>
    <col min="24" max="256" width="9.109375" style="1" customWidth="1"/>
    <col min="257" max="16384" width="9.109375" style="1"/>
  </cols>
  <sheetData>
    <row r="1" spans="1:21" ht="11.25" customHeight="1" x14ac:dyDescent="0.2">
      <c r="B1" s="25" t="s">
        <v>70</v>
      </c>
    </row>
    <row r="2" spans="1:21" ht="11.25" customHeight="1" x14ac:dyDescent="0.2"/>
    <row r="3" spans="1:21" ht="11.25" customHeight="1" x14ac:dyDescent="0.2">
      <c r="B3" s="48" t="s">
        <v>958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21" ht="11.25" customHeight="1" x14ac:dyDescent="0.2">
      <c r="B4" s="48" t="s">
        <v>624</v>
      </c>
      <c r="C4" s="48"/>
      <c r="D4" s="48" t="s">
        <v>595</v>
      </c>
      <c r="E4" s="48"/>
      <c r="F4" s="48"/>
      <c r="G4" s="48"/>
      <c r="H4" s="48" t="s">
        <v>822</v>
      </c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1:21" ht="11.25" customHeight="1" x14ac:dyDescent="0.2">
      <c r="B5" s="48" t="s">
        <v>66</v>
      </c>
      <c r="C5" s="48"/>
      <c r="H5" s="48" t="s">
        <v>826</v>
      </c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1:21" ht="11.25" customHeight="1" thickBot="1" x14ac:dyDescent="0.25"/>
    <row r="7" spans="1:21" ht="99.9" customHeight="1" thickBot="1" x14ac:dyDescent="0.25">
      <c r="A7" s="39" t="s">
        <v>64</v>
      </c>
      <c r="B7" s="42" t="s">
        <v>63</v>
      </c>
      <c r="C7" s="42" t="s">
        <v>62</v>
      </c>
      <c r="D7" s="36" t="s">
        <v>60</v>
      </c>
      <c r="E7" s="36"/>
      <c r="F7" s="36" t="s">
        <v>623</v>
      </c>
      <c r="G7" s="36"/>
      <c r="H7" s="36"/>
      <c r="I7" s="36"/>
      <c r="J7" s="36" t="s">
        <v>592</v>
      </c>
      <c r="K7" s="36"/>
      <c r="L7" s="36" t="s">
        <v>58</v>
      </c>
      <c r="M7" s="36"/>
      <c r="N7" s="49" t="s">
        <v>622</v>
      </c>
      <c r="O7" s="49"/>
      <c r="P7" s="45" t="s">
        <v>56</v>
      </c>
      <c r="Q7" s="46"/>
      <c r="R7" s="24" t="s">
        <v>54</v>
      </c>
      <c r="S7" s="47" t="s">
        <v>55</v>
      </c>
      <c r="T7" s="46"/>
      <c r="U7" s="23" t="s">
        <v>54</v>
      </c>
    </row>
    <row r="8" spans="1:21" ht="75" customHeight="1" x14ac:dyDescent="0.2">
      <c r="A8" s="40"/>
      <c r="B8" s="43"/>
      <c r="C8" s="43"/>
      <c r="D8" s="37" t="s">
        <v>115</v>
      </c>
      <c r="E8" s="37"/>
      <c r="F8" s="37" t="s">
        <v>591</v>
      </c>
      <c r="G8" s="37"/>
      <c r="H8" s="37"/>
      <c r="I8" s="37"/>
      <c r="J8" s="37" t="s">
        <v>591</v>
      </c>
      <c r="K8" s="37"/>
      <c r="L8" s="37" t="s">
        <v>115</v>
      </c>
      <c r="M8" s="37"/>
      <c r="N8" s="38" t="s">
        <v>113</v>
      </c>
      <c r="O8" s="38"/>
      <c r="P8" s="2"/>
      <c r="Q8" s="2"/>
      <c r="R8" s="2"/>
      <c r="S8" s="2"/>
      <c r="T8" s="2"/>
      <c r="U8" s="2"/>
    </row>
    <row r="9" spans="1:21" ht="11.25" customHeight="1" x14ac:dyDescent="0.2">
      <c r="A9" s="40"/>
      <c r="B9" s="22"/>
      <c r="C9" s="21"/>
      <c r="D9" s="18" t="s">
        <v>48</v>
      </c>
      <c r="E9" s="18" t="s">
        <v>47</v>
      </c>
      <c r="F9" s="18" t="s">
        <v>48</v>
      </c>
      <c r="G9" s="18" t="s">
        <v>47</v>
      </c>
      <c r="H9" s="18" t="s">
        <v>48</v>
      </c>
      <c r="I9" s="18" t="s">
        <v>47</v>
      </c>
      <c r="J9" s="18" t="s">
        <v>48</v>
      </c>
      <c r="K9" s="18" t="s">
        <v>47</v>
      </c>
      <c r="L9" s="18" t="s">
        <v>48</v>
      </c>
      <c r="M9" s="18" t="s">
        <v>47</v>
      </c>
      <c r="N9" s="18" t="s">
        <v>48</v>
      </c>
      <c r="O9" s="20" t="s">
        <v>47</v>
      </c>
      <c r="P9" s="18" t="s">
        <v>48</v>
      </c>
      <c r="Q9" s="19" t="s">
        <v>47</v>
      </c>
      <c r="R9" s="19"/>
      <c r="S9" s="18" t="s">
        <v>48</v>
      </c>
      <c r="T9" s="17" t="s">
        <v>47</v>
      </c>
      <c r="U9" s="2"/>
    </row>
    <row r="10" spans="1:21" ht="11.25" customHeight="1" x14ac:dyDescent="0.2">
      <c r="A10" s="40"/>
      <c r="B10" s="44" t="s">
        <v>46</v>
      </c>
      <c r="C10" s="44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 t="s">
        <v>321</v>
      </c>
      <c r="O10" s="15"/>
      <c r="P10" s="2"/>
      <c r="Q10" s="2"/>
      <c r="R10" s="2"/>
      <c r="S10" s="2"/>
      <c r="T10" s="2"/>
      <c r="U10" s="2"/>
    </row>
    <row r="11" spans="1:21" ht="11.25" customHeight="1" x14ac:dyDescent="0.2">
      <c r="A11" s="41"/>
      <c r="B11" s="44" t="s">
        <v>43</v>
      </c>
      <c r="C11" s="44"/>
      <c r="D11" s="14"/>
      <c r="E11" s="14"/>
      <c r="F11" s="14"/>
      <c r="G11" s="14"/>
      <c r="H11" s="14"/>
      <c r="I11" s="14"/>
      <c r="J11" s="14"/>
      <c r="K11" s="14"/>
      <c r="L11" s="14"/>
      <c r="M11" s="14" t="s">
        <v>621</v>
      </c>
      <c r="N11" s="14" t="s">
        <v>448</v>
      </c>
      <c r="O11" s="13" t="s">
        <v>178</v>
      </c>
      <c r="P11" s="2"/>
      <c r="Q11" s="2"/>
      <c r="R11" s="2"/>
      <c r="S11" s="2"/>
      <c r="T11" s="2"/>
      <c r="U11" s="2"/>
    </row>
    <row r="12" spans="1:21" ht="11.25" customHeight="1" x14ac:dyDescent="0.2">
      <c r="A12" s="12" t="s">
        <v>37</v>
      </c>
      <c r="B12" s="11"/>
      <c r="C12" s="10" t="s">
        <v>600</v>
      </c>
      <c r="D12" s="9"/>
      <c r="E12" s="9"/>
      <c r="F12" s="9"/>
      <c r="G12" s="9"/>
      <c r="H12" s="9"/>
      <c r="I12" s="9"/>
      <c r="J12" s="9"/>
      <c r="K12" s="9"/>
      <c r="L12" s="9"/>
      <c r="M12" s="28">
        <v>97</v>
      </c>
      <c r="N12" s="28">
        <v>63</v>
      </c>
      <c r="O12" s="32">
        <v>30</v>
      </c>
      <c r="P12" s="2">
        <f t="shared" ref="P12:P35" si="0">SUM(N12)</f>
        <v>63</v>
      </c>
      <c r="Q12" s="2">
        <f t="shared" ref="Q12:Q35" si="1">SUM(O12,M12,K12,I12,G12)</f>
        <v>127</v>
      </c>
      <c r="R12" s="2">
        <f t="shared" ref="R12:R35" si="2">SUM(P12:Q12)</f>
        <v>190</v>
      </c>
      <c r="S12" s="2">
        <f t="shared" ref="S12:S35" si="3">AVERAGE(N12)</f>
        <v>63</v>
      </c>
      <c r="T12" s="2">
        <f t="shared" ref="T12:T35" si="4">AVERAGE(O12,M12)</f>
        <v>63.5</v>
      </c>
      <c r="U12" s="2">
        <f t="shared" ref="U12:U35" si="5">AVERAGE(T12,S12)</f>
        <v>63.25</v>
      </c>
    </row>
    <row r="13" spans="1:21" ht="11.25" customHeight="1" x14ac:dyDescent="0.2">
      <c r="A13" s="12" t="s">
        <v>35</v>
      </c>
      <c r="B13" s="11"/>
      <c r="C13" s="10" t="s">
        <v>599</v>
      </c>
      <c r="D13" s="9"/>
      <c r="E13" s="9"/>
      <c r="F13" s="9"/>
      <c r="G13" s="9"/>
      <c r="H13" s="9"/>
      <c r="I13" s="9"/>
      <c r="J13" s="9"/>
      <c r="K13" s="9"/>
      <c r="L13" s="9"/>
      <c r="M13" s="28">
        <v>91</v>
      </c>
      <c r="N13" s="28">
        <v>63</v>
      </c>
      <c r="O13" s="32">
        <v>30</v>
      </c>
      <c r="P13" s="2">
        <f t="shared" si="0"/>
        <v>63</v>
      </c>
      <c r="Q13" s="2">
        <f t="shared" si="1"/>
        <v>121</v>
      </c>
      <c r="R13" s="2">
        <f t="shared" si="2"/>
        <v>184</v>
      </c>
      <c r="S13" s="2">
        <f t="shared" si="3"/>
        <v>63</v>
      </c>
      <c r="T13" s="2">
        <f t="shared" si="4"/>
        <v>60.5</v>
      </c>
      <c r="U13" s="2">
        <f t="shared" si="5"/>
        <v>61.75</v>
      </c>
    </row>
    <row r="14" spans="1:21" ht="11.25" customHeight="1" x14ac:dyDescent="0.2">
      <c r="A14" s="12" t="s">
        <v>33</v>
      </c>
      <c r="B14" s="11"/>
      <c r="C14" s="10" t="s">
        <v>615</v>
      </c>
      <c r="D14" s="9"/>
      <c r="E14" s="9"/>
      <c r="F14" s="9"/>
      <c r="G14" s="9"/>
      <c r="H14" s="9"/>
      <c r="I14" s="9"/>
      <c r="J14" s="9"/>
      <c r="K14" s="9"/>
      <c r="L14" s="9"/>
      <c r="M14" s="28">
        <v>97</v>
      </c>
      <c r="N14" s="28">
        <v>62</v>
      </c>
      <c r="O14" s="32">
        <v>30</v>
      </c>
      <c r="P14" s="2">
        <f t="shared" si="0"/>
        <v>62</v>
      </c>
      <c r="Q14" s="2">
        <f t="shared" si="1"/>
        <v>127</v>
      </c>
      <c r="R14" s="2">
        <f t="shared" si="2"/>
        <v>189</v>
      </c>
      <c r="S14" s="2">
        <f t="shared" si="3"/>
        <v>62</v>
      </c>
      <c r="T14" s="2">
        <f t="shared" si="4"/>
        <v>63.5</v>
      </c>
      <c r="U14" s="2">
        <f t="shared" si="5"/>
        <v>62.75</v>
      </c>
    </row>
    <row r="15" spans="1:21" ht="11.25" customHeight="1" x14ac:dyDescent="0.2">
      <c r="A15" s="12" t="s">
        <v>31</v>
      </c>
      <c r="B15" s="11"/>
      <c r="C15" s="10" t="s">
        <v>614</v>
      </c>
      <c r="D15" s="9"/>
      <c r="E15" s="9"/>
      <c r="F15" s="9"/>
      <c r="G15" s="9"/>
      <c r="H15" s="9"/>
      <c r="I15" s="9"/>
      <c r="J15" s="9"/>
      <c r="K15" s="9"/>
      <c r="L15" s="9"/>
      <c r="M15" s="28">
        <v>80</v>
      </c>
      <c r="N15" s="28">
        <v>61</v>
      </c>
      <c r="O15" s="32">
        <v>31</v>
      </c>
      <c r="P15" s="2">
        <f t="shared" si="0"/>
        <v>61</v>
      </c>
      <c r="Q15" s="2">
        <f t="shared" si="1"/>
        <v>111</v>
      </c>
      <c r="R15" s="2">
        <f t="shared" si="2"/>
        <v>172</v>
      </c>
      <c r="S15" s="2">
        <f t="shared" si="3"/>
        <v>61</v>
      </c>
      <c r="T15" s="2">
        <f t="shared" si="4"/>
        <v>55.5</v>
      </c>
      <c r="U15" s="2">
        <f t="shared" si="5"/>
        <v>58.25</v>
      </c>
    </row>
    <row r="16" spans="1:21" ht="11.25" customHeight="1" x14ac:dyDescent="0.2">
      <c r="A16" s="12" t="s">
        <v>29</v>
      </c>
      <c r="B16" s="11"/>
      <c r="C16" s="10" t="s">
        <v>619</v>
      </c>
      <c r="D16" s="9"/>
      <c r="E16" s="9"/>
      <c r="F16" s="9"/>
      <c r="G16" s="9"/>
      <c r="H16" s="9"/>
      <c r="I16" s="9"/>
      <c r="J16" s="9"/>
      <c r="K16" s="9"/>
      <c r="L16" s="9"/>
      <c r="M16" s="28">
        <v>90</v>
      </c>
      <c r="N16" s="28">
        <v>60</v>
      </c>
      <c r="O16" s="32">
        <v>31</v>
      </c>
      <c r="P16" s="2">
        <f t="shared" si="0"/>
        <v>60</v>
      </c>
      <c r="Q16" s="2">
        <f t="shared" si="1"/>
        <v>121</v>
      </c>
      <c r="R16" s="2">
        <f t="shared" si="2"/>
        <v>181</v>
      </c>
      <c r="S16" s="2">
        <f t="shared" si="3"/>
        <v>60</v>
      </c>
      <c r="T16" s="2">
        <f t="shared" si="4"/>
        <v>60.5</v>
      </c>
      <c r="U16" s="2">
        <f t="shared" si="5"/>
        <v>60.25</v>
      </c>
    </row>
    <row r="17" spans="1:21" ht="11.25" customHeight="1" x14ac:dyDescent="0.2">
      <c r="A17" s="12" t="s">
        <v>27</v>
      </c>
      <c r="B17" s="11"/>
      <c r="C17" s="10" t="s">
        <v>617</v>
      </c>
      <c r="D17" s="9"/>
      <c r="E17" s="9"/>
      <c r="F17" s="9"/>
      <c r="G17" s="9"/>
      <c r="H17" s="9"/>
      <c r="I17" s="9"/>
      <c r="J17" s="9"/>
      <c r="K17" s="9"/>
      <c r="L17" s="9"/>
      <c r="M17" s="28">
        <v>75</v>
      </c>
      <c r="N17" s="28">
        <v>60</v>
      </c>
      <c r="O17" s="32">
        <v>31</v>
      </c>
      <c r="P17" s="2">
        <f t="shared" si="0"/>
        <v>60</v>
      </c>
      <c r="Q17" s="2">
        <f t="shared" si="1"/>
        <v>106</v>
      </c>
      <c r="R17" s="2">
        <f t="shared" si="2"/>
        <v>166</v>
      </c>
      <c r="S17" s="2">
        <f t="shared" si="3"/>
        <v>60</v>
      </c>
      <c r="T17" s="2">
        <f t="shared" si="4"/>
        <v>53</v>
      </c>
      <c r="U17" s="2">
        <f t="shared" si="5"/>
        <v>56.5</v>
      </c>
    </row>
    <row r="18" spans="1:21" ht="11.25" customHeight="1" x14ac:dyDescent="0.2">
      <c r="A18" s="12" t="s">
        <v>25</v>
      </c>
      <c r="B18" s="11"/>
      <c r="C18" s="10" t="s">
        <v>616</v>
      </c>
      <c r="D18" s="9"/>
      <c r="E18" s="9"/>
      <c r="F18" s="9"/>
      <c r="G18" s="9"/>
      <c r="H18" s="9"/>
      <c r="I18" s="9"/>
      <c r="J18" s="9"/>
      <c r="K18" s="9"/>
      <c r="L18" s="9"/>
      <c r="M18" s="28">
        <v>80</v>
      </c>
      <c r="N18" s="28">
        <v>60</v>
      </c>
      <c r="O18" s="32">
        <v>31</v>
      </c>
      <c r="P18" s="2">
        <f t="shared" si="0"/>
        <v>60</v>
      </c>
      <c r="Q18" s="2">
        <f t="shared" si="1"/>
        <v>111</v>
      </c>
      <c r="R18" s="2">
        <f t="shared" si="2"/>
        <v>171</v>
      </c>
      <c r="S18" s="2">
        <f t="shared" si="3"/>
        <v>60</v>
      </c>
      <c r="T18" s="2">
        <f t="shared" si="4"/>
        <v>55.5</v>
      </c>
      <c r="U18" s="2">
        <f t="shared" si="5"/>
        <v>57.75</v>
      </c>
    </row>
    <row r="19" spans="1:21" ht="11.25" customHeight="1" x14ac:dyDescent="0.2">
      <c r="A19" s="12" t="s">
        <v>23</v>
      </c>
      <c r="B19" s="11"/>
      <c r="C19" s="10" t="s">
        <v>613</v>
      </c>
      <c r="D19" s="9"/>
      <c r="E19" s="9"/>
      <c r="F19" s="9"/>
      <c r="G19" s="9"/>
      <c r="H19" s="9"/>
      <c r="I19" s="9"/>
      <c r="J19" s="9"/>
      <c r="K19" s="9"/>
      <c r="L19" s="9"/>
      <c r="M19" s="28">
        <v>95</v>
      </c>
      <c r="N19" s="28">
        <v>60</v>
      </c>
      <c r="O19" s="32">
        <v>31</v>
      </c>
      <c r="P19" s="2">
        <f t="shared" si="0"/>
        <v>60</v>
      </c>
      <c r="Q19" s="2">
        <f t="shared" si="1"/>
        <v>126</v>
      </c>
      <c r="R19" s="2">
        <f t="shared" si="2"/>
        <v>186</v>
      </c>
      <c r="S19" s="2">
        <f t="shared" si="3"/>
        <v>60</v>
      </c>
      <c r="T19" s="2">
        <f t="shared" si="4"/>
        <v>63</v>
      </c>
      <c r="U19" s="2">
        <f t="shared" si="5"/>
        <v>61.5</v>
      </c>
    </row>
    <row r="20" spans="1:21" ht="11.25" customHeight="1" x14ac:dyDescent="0.2">
      <c r="A20" s="12" t="s">
        <v>21</v>
      </c>
      <c r="B20" s="11"/>
      <c r="C20" s="10" t="s">
        <v>612</v>
      </c>
      <c r="D20" s="9"/>
      <c r="E20" s="9"/>
      <c r="F20" s="9"/>
      <c r="G20" s="9"/>
      <c r="H20" s="9"/>
      <c r="I20" s="9"/>
      <c r="J20" s="9"/>
      <c r="K20" s="9"/>
      <c r="L20" s="9"/>
      <c r="M20" s="28">
        <v>90</v>
      </c>
      <c r="N20" s="28">
        <v>60</v>
      </c>
      <c r="O20" s="32">
        <v>31</v>
      </c>
      <c r="P20" s="2">
        <f t="shared" si="0"/>
        <v>60</v>
      </c>
      <c r="Q20" s="2">
        <f t="shared" si="1"/>
        <v>121</v>
      </c>
      <c r="R20" s="2">
        <f t="shared" si="2"/>
        <v>181</v>
      </c>
      <c r="S20" s="2">
        <f t="shared" si="3"/>
        <v>60</v>
      </c>
      <c r="T20" s="2">
        <f t="shared" si="4"/>
        <v>60.5</v>
      </c>
      <c r="U20" s="2">
        <f t="shared" si="5"/>
        <v>60.25</v>
      </c>
    </row>
    <row r="21" spans="1:21" ht="11.25" customHeight="1" x14ac:dyDescent="0.2">
      <c r="A21" s="12" t="s">
        <v>19</v>
      </c>
      <c r="B21" s="11"/>
      <c r="C21" s="10" t="s">
        <v>610</v>
      </c>
      <c r="D21" s="9"/>
      <c r="E21" s="9"/>
      <c r="F21" s="9"/>
      <c r="G21" s="9"/>
      <c r="H21" s="9"/>
      <c r="I21" s="9"/>
      <c r="J21" s="9"/>
      <c r="K21" s="9"/>
      <c r="L21" s="9"/>
      <c r="M21" s="28">
        <v>81</v>
      </c>
      <c r="N21" s="28">
        <v>60</v>
      </c>
      <c r="O21" s="32">
        <v>31</v>
      </c>
      <c r="P21" s="2">
        <f t="shared" si="0"/>
        <v>60</v>
      </c>
      <c r="Q21" s="2">
        <f t="shared" si="1"/>
        <v>112</v>
      </c>
      <c r="R21" s="2">
        <f t="shared" si="2"/>
        <v>172</v>
      </c>
      <c r="S21" s="2">
        <f t="shared" si="3"/>
        <v>60</v>
      </c>
      <c r="T21" s="2">
        <f t="shared" si="4"/>
        <v>56</v>
      </c>
      <c r="U21" s="2">
        <f t="shared" si="5"/>
        <v>58</v>
      </c>
    </row>
    <row r="22" spans="1:21" ht="11.25" customHeight="1" x14ac:dyDescent="0.2">
      <c r="A22" s="12" t="s">
        <v>17</v>
      </c>
      <c r="B22" s="11"/>
      <c r="C22" s="10" t="s">
        <v>609</v>
      </c>
      <c r="D22" s="9"/>
      <c r="E22" s="9"/>
      <c r="F22" s="9"/>
      <c r="G22" s="9"/>
      <c r="H22" s="9"/>
      <c r="I22" s="9"/>
      <c r="J22" s="9"/>
      <c r="K22" s="9"/>
      <c r="L22" s="9"/>
      <c r="M22" s="28">
        <v>85</v>
      </c>
      <c r="N22" s="28">
        <v>60</v>
      </c>
      <c r="O22" s="32">
        <v>31</v>
      </c>
      <c r="P22" s="2">
        <f t="shared" si="0"/>
        <v>60</v>
      </c>
      <c r="Q22" s="2">
        <f t="shared" si="1"/>
        <v>116</v>
      </c>
      <c r="R22" s="2">
        <f t="shared" si="2"/>
        <v>176</v>
      </c>
      <c r="S22" s="2">
        <f t="shared" si="3"/>
        <v>60</v>
      </c>
      <c r="T22" s="2">
        <f t="shared" si="4"/>
        <v>58</v>
      </c>
      <c r="U22" s="2">
        <f t="shared" si="5"/>
        <v>59</v>
      </c>
    </row>
    <row r="23" spans="1:21" ht="11.25" customHeight="1" x14ac:dyDescent="0.2">
      <c r="A23" s="12" t="s">
        <v>15</v>
      </c>
      <c r="B23" s="11"/>
      <c r="C23" s="10" t="s">
        <v>603</v>
      </c>
      <c r="D23" s="9"/>
      <c r="E23" s="9"/>
      <c r="F23" s="9"/>
      <c r="G23" s="9"/>
      <c r="H23" s="9"/>
      <c r="I23" s="9"/>
      <c r="J23" s="9"/>
      <c r="K23" s="9"/>
      <c r="L23" s="9"/>
      <c r="M23" s="28">
        <v>81</v>
      </c>
      <c r="N23" s="28">
        <v>60</v>
      </c>
      <c r="O23" s="32">
        <v>31</v>
      </c>
      <c r="P23" s="2">
        <f t="shared" si="0"/>
        <v>60</v>
      </c>
      <c r="Q23" s="2">
        <f t="shared" si="1"/>
        <v>112</v>
      </c>
      <c r="R23" s="2">
        <f t="shared" si="2"/>
        <v>172</v>
      </c>
      <c r="S23" s="2">
        <f t="shared" si="3"/>
        <v>60</v>
      </c>
      <c r="T23" s="2">
        <f t="shared" si="4"/>
        <v>56</v>
      </c>
      <c r="U23" s="2">
        <f t="shared" si="5"/>
        <v>58</v>
      </c>
    </row>
    <row r="24" spans="1:21" ht="11.25" customHeight="1" x14ac:dyDescent="0.2">
      <c r="A24" s="12" t="s">
        <v>13</v>
      </c>
      <c r="B24" s="11"/>
      <c r="C24" s="10" t="s">
        <v>602</v>
      </c>
      <c r="D24" s="9"/>
      <c r="E24" s="9"/>
      <c r="F24" s="9"/>
      <c r="G24" s="9"/>
      <c r="H24" s="9"/>
      <c r="I24" s="9"/>
      <c r="J24" s="9"/>
      <c r="K24" s="9"/>
      <c r="L24" s="9"/>
      <c r="M24" s="28">
        <v>85</v>
      </c>
      <c r="N24" s="28">
        <v>60</v>
      </c>
      <c r="O24" s="32">
        <v>30</v>
      </c>
      <c r="P24" s="2">
        <f t="shared" si="0"/>
        <v>60</v>
      </c>
      <c r="Q24" s="2">
        <f t="shared" si="1"/>
        <v>115</v>
      </c>
      <c r="R24" s="2">
        <f t="shared" si="2"/>
        <v>175</v>
      </c>
      <c r="S24" s="2">
        <f t="shared" si="3"/>
        <v>60</v>
      </c>
      <c r="T24" s="2">
        <f t="shared" si="4"/>
        <v>57.5</v>
      </c>
      <c r="U24" s="2">
        <f t="shared" si="5"/>
        <v>58.75</v>
      </c>
    </row>
    <row r="25" spans="1:21" ht="11.25" customHeight="1" x14ac:dyDescent="0.2">
      <c r="A25" s="12" t="s">
        <v>11</v>
      </c>
      <c r="B25" s="11"/>
      <c r="C25" s="10" t="s">
        <v>618</v>
      </c>
      <c r="D25" s="9"/>
      <c r="E25" s="9"/>
      <c r="F25" s="9"/>
      <c r="G25" s="9"/>
      <c r="H25" s="9"/>
      <c r="I25" s="9"/>
      <c r="J25" s="9"/>
      <c r="K25" s="9"/>
      <c r="L25" s="9"/>
      <c r="M25" s="28">
        <v>70</v>
      </c>
      <c r="N25" s="28">
        <v>55</v>
      </c>
      <c r="O25" s="32">
        <v>23</v>
      </c>
      <c r="P25" s="2">
        <f t="shared" si="0"/>
        <v>55</v>
      </c>
      <c r="Q25" s="2">
        <f t="shared" si="1"/>
        <v>93</v>
      </c>
      <c r="R25" s="2">
        <f t="shared" si="2"/>
        <v>148</v>
      </c>
      <c r="S25" s="2">
        <f t="shared" si="3"/>
        <v>55</v>
      </c>
      <c r="T25" s="2">
        <f t="shared" si="4"/>
        <v>46.5</v>
      </c>
      <c r="U25" s="2">
        <f t="shared" si="5"/>
        <v>50.75</v>
      </c>
    </row>
    <row r="26" spans="1:21" ht="11.25" customHeight="1" x14ac:dyDescent="0.2">
      <c r="A26" s="12" t="s">
        <v>9</v>
      </c>
      <c r="B26" s="11"/>
      <c r="C26" s="10" t="s">
        <v>611</v>
      </c>
      <c r="D26" s="9"/>
      <c r="E26" s="9"/>
      <c r="F26" s="9"/>
      <c r="G26" s="9"/>
      <c r="H26" s="9"/>
      <c r="I26" s="9"/>
      <c r="J26" s="9"/>
      <c r="K26" s="9"/>
      <c r="L26" s="9"/>
      <c r="M26" s="28">
        <v>91</v>
      </c>
      <c r="N26" s="28">
        <v>55</v>
      </c>
      <c r="O26" s="32">
        <v>25</v>
      </c>
      <c r="P26" s="2">
        <f t="shared" si="0"/>
        <v>55</v>
      </c>
      <c r="Q26" s="2">
        <f t="shared" si="1"/>
        <v>116</v>
      </c>
      <c r="R26" s="2">
        <f t="shared" si="2"/>
        <v>171</v>
      </c>
      <c r="S26" s="2">
        <f t="shared" si="3"/>
        <v>55</v>
      </c>
      <c r="T26" s="2">
        <f t="shared" si="4"/>
        <v>58</v>
      </c>
      <c r="U26" s="2">
        <f t="shared" si="5"/>
        <v>56.5</v>
      </c>
    </row>
    <row r="27" spans="1:21" ht="11.25" customHeight="1" x14ac:dyDescent="0.2">
      <c r="A27" s="12" t="s">
        <v>7</v>
      </c>
      <c r="B27" s="11"/>
      <c r="C27" s="10" t="s">
        <v>598</v>
      </c>
      <c r="D27" s="9"/>
      <c r="E27" s="9"/>
      <c r="F27" s="9"/>
      <c r="G27" s="9"/>
      <c r="H27" s="9"/>
      <c r="I27" s="9"/>
      <c r="J27" s="9"/>
      <c r="K27" s="9"/>
      <c r="L27" s="9"/>
      <c r="M27" s="28">
        <v>80</v>
      </c>
      <c r="N27" s="28">
        <v>55</v>
      </c>
      <c r="O27" s="32">
        <v>28</v>
      </c>
      <c r="P27" s="2">
        <f t="shared" si="0"/>
        <v>55</v>
      </c>
      <c r="Q27" s="2">
        <f t="shared" si="1"/>
        <v>108</v>
      </c>
      <c r="R27" s="2">
        <f t="shared" si="2"/>
        <v>163</v>
      </c>
      <c r="S27" s="2">
        <f t="shared" si="3"/>
        <v>55</v>
      </c>
      <c r="T27" s="2">
        <f t="shared" si="4"/>
        <v>54</v>
      </c>
      <c r="U27" s="2">
        <f t="shared" si="5"/>
        <v>54.5</v>
      </c>
    </row>
    <row r="28" spans="1:21" ht="11.25" customHeight="1" x14ac:dyDescent="0.2">
      <c r="A28" s="12" t="s">
        <v>5</v>
      </c>
      <c r="B28" s="11"/>
      <c r="C28" s="10" t="s">
        <v>620</v>
      </c>
      <c r="D28" s="9"/>
      <c r="E28" s="9"/>
      <c r="F28" s="9"/>
      <c r="G28" s="9"/>
      <c r="H28" s="9"/>
      <c r="I28" s="9"/>
      <c r="J28" s="9"/>
      <c r="K28" s="9"/>
      <c r="L28" s="9"/>
      <c r="M28" s="28">
        <v>85</v>
      </c>
      <c r="N28" s="28">
        <v>50</v>
      </c>
      <c r="O28" s="32">
        <v>25</v>
      </c>
      <c r="P28" s="2">
        <f t="shared" si="0"/>
        <v>50</v>
      </c>
      <c r="Q28" s="2">
        <f t="shared" si="1"/>
        <v>110</v>
      </c>
      <c r="R28" s="2">
        <f t="shared" si="2"/>
        <v>160</v>
      </c>
      <c r="S28" s="2">
        <f t="shared" si="3"/>
        <v>50</v>
      </c>
      <c r="T28" s="2">
        <f t="shared" si="4"/>
        <v>55</v>
      </c>
      <c r="U28" s="2">
        <f t="shared" si="5"/>
        <v>52.5</v>
      </c>
    </row>
    <row r="29" spans="1:21" ht="11.25" customHeight="1" x14ac:dyDescent="0.2">
      <c r="A29" s="12" t="s">
        <v>3</v>
      </c>
      <c r="B29" s="11"/>
      <c r="C29" s="10" t="s">
        <v>608</v>
      </c>
      <c r="D29" s="9"/>
      <c r="E29" s="9"/>
      <c r="F29" s="9"/>
      <c r="G29" s="9"/>
      <c r="H29" s="9"/>
      <c r="I29" s="9"/>
      <c r="J29" s="9"/>
      <c r="K29" s="9"/>
      <c r="L29" s="9"/>
      <c r="M29" s="28">
        <v>75</v>
      </c>
      <c r="N29" s="28">
        <v>50</v>
      </c>
      <c r="O29" s="32">
        <v>30</v>
      </c>
      <c r="P29" s="2">
        <f t="shared" si="0"/>
        <v>50</v>
      </c>
      <c r="Q29" s="2">
        <f t="shared" si="1"/>
        <v>105</v>
      </c>
      <c r="R29" s="2">
        <f t="shared" si="2"/>
        <v>155</v>
      </c>
      <c r="S29" s="2">
        <f t="shared" si="3"/>
        <v>50</v>
      </c>
      <c r="T29" s="2">
        <f t="shared" si="4"/>
        <v>52.5</v>
      </c>
      <c r="U29" s="2">
        <f t="shared" si="5"/>
        <v>51.25</v>
      </c>
    </row>
    <row r="30" spans="1:21" ht="11.25" customHeight="1" x14ac:dyDescent="0.2">
      <c r="A30" s="12" t="s">
        <v>1</v>
      </c>
      <c r="B30" s="11"/>
      <c r="C30" s="10" t="s">
        <v>607</v>
      </c>
      <c r="D30" s="9"/>
      <c r="E30" s="9"/>
      <c r="F30" s="9"/>
      <c r="G30" s="9"/>
      <c r="H30" s="9"/>
      <c r="I30" s="9"/>
      <c r="J30" s="9"/>
      <c r="K30" s="9"/>
      <c r="L30" s="9"/>
      <c r="M30" s="28">
        <v>81</v>
      </c>
      <c r="N30" s="28">
        <v>50</v>
      </c>
      <c r="O30" s="32">
        <v>30</v>
      </c>
      <c r="P30" s="2">
        <f t="shared" si="0"/>
        <v>50</v>
      </c>
      <c r="Q30" s="2">
        <f t="shared" si="1"/>
        <v>111</v>
      </c>
      <c r="R30" s="2">
        <f t="shared" si="2"/>
        <v>161</v>
      </c>
      <c r="S30" s="2">
        <f t="shared" si="3"/>
        <v>50</v>
      </c>
      <c r="T30" s="2">
        <f t="shared" si="4"/>
        <v>55.5</v>
      </c>
      <c r="U30" s="2">
        <f t="shared" si="5"/>
        <v>52.75</v>
      </c>
    </row>
    <row r="31" spans="1:21" ht="11.25" customHeight="1" x14ac:dyDescent="0.2">
      <c r="A31" s="12" t="s">
        <v>73</v>
      </c>
      <c r="B31" s="11"/>
      <c r="C31" s="10" t="s">
        <v>604</v>
      </c>
      <c r="D31" s="9"/>
      <c r="E31" s="9"/>
      <c r="F31" s="9"/>
      <c r="G31" s="9"/>
      <c r="H31" s="9"/>
      <c r="I31" s="9"/>
      <c r="J31" s="9"/>
      <c r="K31" s="9"/>
      <c r="L31" s="9"/>
      <c r="M31" s="28">
        <v>85</v>
      </c>
      <c r="N31" s="28">
        <v>45</v>
      </c>
      <c r="O31" s="32">
        <v>16</v>
      </c>
      <c r="P31" s="2">
        <f t="shared" si="0"/>
        <v>45</v>
      </c>
      <c r="Q31" s="2">
        <f t="shared" si="1"/>
        <v>101</v>
      </c>
      <c r="R31" s="2">
        <f t="shared" si="2"/>
        <v>146</v>
      </c>
      <c r="S31" s="2">
        <f t="shared" si="3"/>
        <v>45</v>
      </c>
      <c r="T31" s="2">
        <f t="shared" si="4"/>
        <v>50.5</v>
      </c>
      <c r="U31" s="2">
        <f t="shared" si="5"/>
        <v>47.75</v>
      </c>
    </row>
    <row r="32" spans="1:21" ht="11.25" customHeight="1" x14ac:dyDescent="0.2">
      <c r="A32" s="12" t="s">
        <v>87</v>
      </c>
      <c r="B32" s="11"/>
      <c r="C32" s="10" t="s">
        <v>597</v>
      </c>
      <c r="D32" s="9"/>
      <c r="E32" s="9"/>
      <c r="F32" s="9"/>
      <c r="G32" s="9"/>
      <c r="H32" s="9"/>
      <c r="I32" s="9"/>
      <c r="J32" s="9"/>
      <c r="K32" s="9"/>
      <c r="L32" s="9"/>
      <c r="M32" s="28">
        <v>85</v>
      </c>
      <c r="N32" s="28">
        <v>45</v>
      </c>
      <c r="O32" s="32">
        <v>40</v>
      </c>
      <c r="P32" s="2">
        <f t="shared" si="0"/>
        <v>45</v>
      </c>
      <c r="Q32" s="2">
        <f t="shared" si="1"/>
        <v>125</v>
      </c>
      <c r="R32" s="2">
        <f t="shared" si="2"/>
        <v>170</v>
      </c>
      <c r="S32" s="2">
        <f t="shared" si="3"/>
        <v>45</v>
      </c>
      <c r="T32" s="2">
        <f t="shared" si="4"/>
        <v>62.5</v>
      </c>
      <c r="U32" s="2">
        <f t="shared" si="5"/>
        <v>53.75</v>
      </c>
    </row>
    <row r="33" spans="1:21" ht="11.25" customHeight="1" x14ac:dyDescent="0.2">
      <c r="A33" s="12" t="s">
        <v>85</v>
      </c>
      <c r="B33" s="11"/>
      <c r="C33" s="10" t="s">
        <v>606</v>
      </c>
      <c r="D33" s="9"/>
      <c r="E33" s="9"/>
      <c r="F33" s="9"/>
      <c r="G33" s="9"/>
      <c r="H33" s="9"/>
      <c r="I33" s="9"/>
      <c r="J33" s="9"/>
      <c r="K33" s="9"/>
      <c r="L33" s="9"/>
      <c r="M33" s="28">
        <v>91</v>
      </c>
      <c r="N33" s="28">
        <v>40</v>
      </c>
      <c r="O33" s="32">
        <v>51</v>
      </c>
      <c r="P33" s="2">
        <f t="shared" si="0"/>
        <v>40</v>
      </c>
      <c r="Q33" s="2">
        <f t="shared" si="1"/>
        <v>142</v>
      </c>
      <c r="R33" s="2">
        <f t="shared" si="2"/>
        <v>182</v>
      </c>
      <c r="S33" s="2">
        <f t="shared" si="3"/>
        <v>40</v>
      </c>
      <c r="T33" s="2">
        <f t="shared" si="4"/>
        <v>71</v>
      </c>
      <c r="U33" s="2">
        <f t="shared" si="5"/>
        <v>55.5</v>
      </c>
    </row>
    <row r="34" spans="1:21" ht="11.25" customHeight="1" x14ac:dyDescent="0.2">
      <c r="A34" s="12" t="s">
        <v>83</v>
      </c>
      <c r="B34" s="11"/>
      <c r="C34" s="10" t="s">
        <v>605</v>
      </c>
      <c r="D34" s="9"/>
      <c r="E34" s="9"/>
      <c r="F34" s="9"/>
      <c r="G34" s="9"/>
      <c r="H34" s="9"/>
      <c r="I34" s="9"/>
      <c r="J34" s="9"/>
      <c r="K34" s="9"/>
      <c r="L34" s="9"/>
      <c r="M34" s="28">
        <v>95</v>
      </c>
      <c r="N34" s="28">
        <v>30</v>
      </c>
      <c r="O34" s="32">
        <v>61</v>
      </c>
      <c r="P34" s="2">
        <f t="shared" si="0"/>
        <v>30</v>
      </c>
      <c r="Q34" s="2">
        <f t="shared" si="1"/>
        <v>156</v>
      </c>
      <c r="R34" s="2">
        <f t="shared" si="2"/>
        <v>186</v>
      </c>
      <c r="S34" s="2">
        <f t="shared" si="3"/>
        <v>30</v>
      </c>
      <c r="T34" s="2">
        <f t="shared" si="4"/>
        <v>78</v>
      </c>
      <c r="U34" s="2">
        <f t="shared" si="5"/>
        <v>54</v>
      </c>
    </row>
    <row r="35" spans="1:21" ht="11.25" customHeight="1" thickBot="1" x14ac:dyDescent="0.25">
      <c r="A35" s="7" t="s">
        <v>80</v>
      </c>
      <c r="B35" s="6"/>
      <c r="C35" s="5" t="s">
        <v>601</v>
      </c>
      <c r="D35" s="4"/>
      <c r="E35" s="4"/>
      <c r="F35" s="4"/>
      <c r="G35" s="4"/>
      <c r="H35" s="4"/>
      <c r="I35" s="4"/>
      <c r="J35" s="4"/>
      <c r="K35" s="4"/>
      <c r="L35" s="4"/>
      <c r="M35" s="29">
        <v>91</v>
      </c>
      <c r="N35" s="29">
        <v>30</v>
      </c>
      <c r="O35" s="33">
        <v>31</v>
      </c>
      <c r="P35" s="2">
        <f t="shared" si="0"/>
        <v>30</v>
      </c>
      <c r="Q35" s="2">
        <f t="shared" si="1"/>
        <v>122</v>
      </c>
      <c r="R35" s="2">
        <f t="shared" si="2"/>
        <v>152</v>
      </c>
      <c r="S35" s="2">
        <f t="shared" si="3"/>
        <v>30</v>
      </c>
      <c r="T35" s="2">
        <f t="shared" si="4"/>
        <v>61</v>
      </c>
      <c r="U35" s="2">
        <f t="shared" si="5"/>
        <v>45.5</v>
      </c>
    </row>
  </sheetData>
  <sortState xmlns:xlrd2="http://schemas.microsoft.com/office/spreadsheetml/2017/richdata2" ref="B12:U35">
    <sortCondition descending="1" ref="P12:P35"/>
  </sortState>
  <mergeCells count="23">
    <mergeCell ref="P7:Q7"/>
    <mergeCell ref="S7:T7"/>
    <mergeCell ref="B3:T3"/>
    <mergeCell ref="B4:C4"/>
    <mergeCell ref="D4:G4"/>
    <mergeCell ref="H4:T4"/>
    <mergeCell ref="B5:C5"/>
    <mergeCell ref="H5:T5"/>
    <mergeCell ref="J7:K7"/>
    <mergeCell ref="L7:M7"/>
    <mergeCell ref="N7:O7"/>
    <mergeCell ref="J8:K8"/>
    <mergeCell ref="L8:M8"/>
    <mergeCell ref="N8:O8"/>
    <mergeCell ref="A7:A11"/>
    <mergeCell ref="B7:B8"/>
    <mergeCell ref="C7:C8"/>
    <mergeCell ref="D7:E7"/>
    <mergeCell ref="F7:I7"/>
    <mergeCell ref="B10:C10"/>
    <mergeCell ref="B11:C11"/>
    <mergeCell ref="D8:E8"/>
    <mergeCell ref="F8:I8"/>
  </mergeCells>
  <pageMargins left="0.39370078740157477" right="0.39370078740157477" top="0.39370078740157477" bottom="0.39370078740157477" header="0" footer="0"/>
  <pageSetup paperSize="9" scale="0" fitToHeight="0" pageOrder="overThenDown" orientation="landscape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27AC3-CF40-4FEC-8441-98A45B5BBFD1}">
  <sheetPr>
    <outlinePr summaryBelow="0" summaryRight="0"/>
    <pageSetUpPr autoPageBreaks="0" fitToPage="1"/>
  </sheetPr>
  <dimension ref="A1:AI37"/>
  <sheetViews>
    <sheetView topLeftCell="A8" workbookViewId="0">
      <selection activeCell="B12" sqref="B12:B37"/>
    </sheetView>
  </sheetViews>
  <sheetFormatPr defaultColWidth="9.109375" defaultRowHeight="10.199999999999999" x14ac:dyDescent="0.2"/>
  <cols>
    <col min="1" max="1" width="5" style="1" customWidth="1"/>
    <col min="2" max="2" width="17" style="1" customWidth="1"/>
    <col min="3" max="3" width="10" style="1" customWidth="1"/>
    <col min="4" max="29" width="4" style="1" customWidth="1"/>
    <col min="30" max="256" width="9.109375" style="1" customWidth="1"/>
    <col min="257" max="16384" width="9.109375" style="1"/>
  </cols>
  <sheetData>
    <row r="1" spans="1:35" ht="11.25" customHeight="1" x14ac:dyDescent="0.2">
      <c r="B1" s="25" t="s">
        <v>70</v>
      </c>
    </row>
    <row r="2" spans="1:35" ht="11.25" customHeight="1" x14ac:dyDescent="0.2"/>
    <row r="3" spans="1:35" ht="11.25" customHeight="1" x14ac:dyDescent="0.2">
      <c r="B3" s="48" t="s">
        <v>958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35" ht="11.25" customHeight="1" x14ac:dyDescent="0.2">
      <c r="B4" s="48" t="s">
        <v>892</v>
      </c>
      <c r="C4" s="48"/>
      <c r="D4" s="48" t="s">
        <v>446</v>
      </c>
      <c r="E4" s="48"/>
      <c r="F4" s="48"/>
      <c r="G4" s="48"/>
      <c r="H4" s="48" t="s">
        <v>133</v>
      </c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1:35" ht="11.25" customHeight="1" x14ac:dyDescent="0.2">
      <c r="B5" s="48" t="s">
        <v>66</v>
      </c>
      <c r="C5" s="48"/>
      <c r="H5" s="48" t="s">
        <v>134</v>
      </c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1:35" ht="11.25" customHeight="1" thickBot="1" x14ac:dyDescent="0.25"/>
    <row r="7" spans="1:35" ht="99.9" customHeight="1" thickBot="1" x14ac:dyDescent="0.25">
      <c r="A7" s="39" t="s">
        <v>64</v>
      </c>
      <c r="B7" s="42" t="s">
        <v>63</v>
      </c>
      <c r="C7" s="42" t="s">
        <v>62</v>
      </c>
      <c r="D7" s="36" t="s">
        <v>445</v>
      </c>
      <c r="E7" s="36"/>
      <c r="F7" s="36" t="s">
        <v>444</v>
      </c>
      <c r="G7" s="36"/>
      <c r="H7" s="36" t="s">
        <v>443</v>
      </c>
      <c r="I7" s="36"/>
      <c r="J7" s="36" t="s">
        <v>891</v>
      </c>
      <c r="K7" s="36"/>
      <c r="L7" s="36" t="s">
        <v>890</v>
      </c>
      <c r="M7" s="36"/>
      <c r="N7" s="36" t="s">
        <v>889</v>
      </c>
      <c r="O7" s="36"/>
      <c r="P7" s="36" t="s">
        <v>888</v>
      </c>
      <c r="Q7" s="36"/>
      <c r="R7" s="36" t="s">
        <v>887</v>
      </c>
      <c r="S7" s="36"/>
      <c r="T7" s="36" t="s">
        <v>119</v>
      </c>
      <c r="U7" s="36"/>
      <c r="V7" s="36" t="s">
        <v>439</v>
      </c>
      <c r="W7" s="36"/>
      <c r="X7" s="36" t="s">
        <v>438</v>
      </c>
      <c r="Y7" s="36"/>
      <c r="Z7" s="36" t="s">
        <v>436</v>
      </c>
      <c r="AA7" s="36"/>
      <c r="AB7" s="49" t="s">
        <v>746</v>
      </c>
      <c r="AC7" s="49"/>
      <c r="AD7" s="45" t="s">
        <v>56</v>
      </c>
      <c r="AE7" s="46"/>
      <c r="AF7" s="24" t="s">
        <v>54</v>
      </c>
      <c r="AG7" s="47" t="s">
        <v>55</v>
      </c>
      <c r="AH7" s="46"/>
      <c r="AI7" s="23" t="s">
        <v>54</v>
      </c>
    </row>
    <row r="8" spans="1:35" ht="75" customHeight="1" x14ac:dyDescent="0.2">
      <c r="A8" s="40"/>
      <c r="B8" s="43"/>
      <c r="C8" s="43"/>
      <c r="D8" s="37" t="s">
        <v>435</v>
      </c>
      <c r="E8" s="37"/>
      <c r="F8" s="37" t="s">
        <v>886</v>
      </c>
      <c r="G8" s="37"/>
      <c r="H8" s="37" t="s">
        <v>885</v>
      </c>
      <c r="I8" s="37"/>
      <c r="J8" s="37" t="s">
        <v>322</v>
      </c>
      <c r="K8" s="37"/>
      <c r="L8" s="37" t="s">
        <v>145</v>
      </c>
      <c r="M8" s="37"/>
      <c r="N8" s="37" t="s">
        <v>144</v>
      </c>
      <c r="O8" s="37"/>
      <c r="P8" s="37" t="s">
        <v>850</v>
      </c>
      <c r="Q8" s="37"/>
      <c r="R8" s="37" t="s">
        <v>325</v>
      </c>
      <c r="S8" s="37"/>
      <c r="T8" s="37" t="s">
        <v>483</v>
      </c>
      <c r="U8" s="37"/>
      <c r="V8" s="37" t="s">
        <v>481</v>
      </c>
      <c r="W8" s="37"/>
      <c r="X8" s="37" t="s">
        <v>482</v>
      </c>
      <c r="Y8" s="37"/>
      <c r="Z8" s="37" t="s">
        <v>884</v>
      </c>
      <c r="AA8" s="37"/>
      <c r="AB8" s="38" t="s">
        <v>740</v>
      </c>
      <c r="AC8" s="38"/>
      <c r="AD8" s="2"/>
      <c r="AE8" s="2"/>
      <c r="AF8" s="2"/>
      <c r="AG8" s="2"/>
      <c r="AH8" s="2"/>
      <c r="AI8" s="2"/>
    </row>
    <row r="9" spans="1:35" ht="11.25" customHeight="1" x14ac:dyDescent="0.2">
      <c r="A9" s="40"/>
      <c r="B9" s="22"/>
      <c r="C9" s="21"/>
      <c r="D9" s="18" t="s">
        <v>48</v>
      </c>
      <c r="E9" s="18" t="s">
        <v>47</v>
      </c>
      <c r="F9" s="18" t="s">
        <v>48</v>
      </c>
      <c r="G9" s="18" t="s">
        <v>47</v>
      </c>
      <c r="H9" s="18" t="s">
        <v>48</v>
      </c>
      <c r="I9" s="18" t="s">
        <v>47</v>
      </c>
      <c r="J9" s="18" t="s">
        <v>48</v>
      </c>
      <c r="K9" s="18" t="s">
        <v>47</v>
      </c>
      <c r="L9" s="18" t="s">
        <v>48</v>
      </c>
      <c r="M9" s="18" t="s">
        <v>47</v>
      </c>
      <c r="N9" s="18" t="s">
        <v>48</v>
      </c>
      <c r="O9" s="18" t="s">
        <v>47</v>
      </c>
      <c r="P9" s="18" t="s">
        <v>48</v>
      </c>
      <c r="Q9" s="18" t="s">
        <v>47</v>
      </c>
      <c r="R9" s="18" t="s">
        <v>48</v>
      </c>
      <c r="S9" s="18" t="s">
        <v>47</v>
      </c>
      <c r="T9" s="18" t="s">
        <v>48</v>
      </c>
      <c r="U9" s="18" t="s">
        <v>47</v>
      </c>
      <c r="V9" s="18" t="s">
        <v>48</v>
      </c>
      <c r="W9" s="18" t="s">
        <v>47</v>
      </c>
      <c r="X9" s="18" t="s">
        <v>48</v>
      </c>
      <c r="Y9" s="18" t="s">
        <v>47</v>
      </c>
      <c r="Z9" s="18" t="s">
        <v>48</v>
      </c>
      <c r="AA9" s="18" t="s">
        <v>47</v>
      </c>
      <c r="AB9" s="18" t="s">
        <v>48</v>
      </c>
      <c r="AC9" s="20" t="s">
        <v>47</v>
      </c>
      <c r="AD9" s="18" t="s">
        <v>48</v>
      </c>
      <c r="AE9" s="19" t="s">
        <v>47</v>
      </c>
      <c r="AF9" s="19"/>
      <c r="AG9" s="18" t="s">
        <v>48</v>
      </c>
      <c r="AH9" s="17" t="s">
        <v>47</v>
      </c>
      <c r="AI9" s="2"/>
    </row>
    <row r="10" spans="1:35" ht="11.25" customHeight="1" x14ac:dyDescent="0.2">
      <c r="A10" s="40"/>
      <c r="B10" s="44" t="s">
        <v>46</v>
      </c>
      <c r="C10" s="44"/>
      <c r="D10" s="16" t="s">
        <v>189</v>
      </c>
      <c r="E10" s="16"/>
      <c r="F10" s="16" t="s">
        <v>72</v>
      </c>
      <c r="G10" s="16"/>
      <c r="H10" s="16" t="s">
        <v>44</v>
      </c>
      <c r="I10" s="16"/>
      <c r="J10" s="16" t="s">
        <v>76</v>
      </c>
      <c r="K10" s="16"/>
      <c r="L10" s="16" t="s">
        <v>40</v>
      </c>
      <c r="M10" s="16"/>
      <c r="N10" s="16" t="s">
        <v>862</v>
      </c>
      <c r="O10" s="16"/>
      <c r="P10" s="16" t="s">
        <v>38</v>
      </c>
      <c r="Q10" s="16"/>
      <c r="R10" s="16" t="s">
        <v>103</v>
      </c>
      <c r="S10" s="16"/>
      <c r="T10" s="16" t="s">
        <v>71</v>
      </c>
      <c r="U10" s="16" t="s">
        <v>321</v>
      </c>
      <c r="V10" s="16" t="s">
        <v>44</v>
      </c>
      <c r="W10" s="16"/>
      <c r="X10" s="16" t="s">
        <v>76</v>
      </c>
      <c r="Y10" s="16"/>
      <c r="Z10" s="16" t="s">
        <v>178</v>
      </c>
      <c r="AA10" s="16"/>
      <c r="AB10" s="16"/>
      <c r="AC10" s="15"/>
      <c r="AD10" s="2"/>
      <c r="AE10" s="2"/>
      <c r="AF10" s="2"/>
      <c r="AG10" s="2"/>
      <c r="AH10" s="2"/>
      <c r="AI10" s="2"/>
    </row>
    <row r="11" spans="1:35" ht="11.25" customHeight="1" x14ac:dyDescent="0.2">
      <c r="A11" s="41"/>
      <c r="B11" s="44" t="s">
        <v>43</v>
      </c>
      <c r="C11" s="44"/>
      <c r="D11" s="14" t="s">
        <v>1</v>
      </c>
      <c r="E11" s="14"/>
      <c r="F11" s="14" t="s">
        <v>83</v>
      </c>
      <c r="G11" s="14"/>
      <c r="H11" s="14" t="s">
        <v>175</v>
      </c>
      <c r="I11" s="14"/>
      <c r="J11" s="14" t="s">
        <v>13</v>
      </c>
      <c r="K11" s="14"/>
      <c r="L11" s="14" t="s">
        <v>13</v>
      </c>
      <c r="M11" s="14"/>
      <c r="N11" s="14" t="s">
        <v>80</v>
      </c>
      <c r="O11" s="14"/>
      <c r="P11" s="14" t="s">
        <v>87</v>
      </c>
      <c r="Q11" s="14"/>
      <c r="R11" s="14" t="s">
        <v>5</v>
      </c>
      <c r="S11" s="14"/>
      <c r="T11" s="14" t="s">
        <v>11</v>
      </c>
      <c r="U11" s="14"/>
      <c r="V11" s="14" t="s">
        <v>85</v>
      </c>
      <c r="W11" s="14"/>
      <c r="X11" s="14" t="s">
        <v>15</v>
      </c>
      <c r="Y11" s="14"/>
      <c r="Z11" s="14" t="s">
        <v>73</v>
      </c>
      <c r="AA11" s="14"/>
      <c r="AB11" s="14" t="s">
        <v>7</v>
      </c>
      <c r="AC11" s="13"/>
      <c r="AD11" s="2"/>
      <c r="AE11" s="2"/>
      <c r="AF11" s="2"/>
      <c r="AG11" s="2"/>
      <c r="AH11" s="2"/>
      <c r="AI11" s="2"/>
    </row>
    <row r="12" spans="1:35" ht="11.25" customHeight="1" x14ac:dyDescent="0.2">
      <c r="A12" s="12" t="s">
        <v>37</v>
      </c>
      <c r="B12" s="11"/>
      <c r="C12" s="10" t="s">
        <v>870</v>
      </c>
      <c r="D12" s="28">
        <v>27</v>
      </c>
      <c r="E12" s="9"/>
      <c r="F12" s="28">
        <v>60</v>
      </c>
      <c r="G12" s="9"/>
      <c r="H12" s="28">
        <v>36</v>
      </c>
      <c r="I12" s="9"/>
      <c r="J12" s="28">
        <v>25</v>
      </c>
      <c r="K12" s="9"/>
      <c r="L12" s="28">
        <v>5</v>
      </c>
      <c r="M12" s="9"/>
      <c r="N12" s="28">
        <v>37</v>
      </c>
      <c r="O12" s="9"/>
      <c r="P12" s="28">
        <v>28</v>
      </c>
      <c r="Q12" s="9"/>
      <c r="R12" s="28">
        <v>37</v>
      </c>
      <c r="S12" s="9"/>
      <c r="T12" s="28">
        <v>30</v>
      </c>
      <c r="U12" s="9"/>
      <c r="V12" s="28">
        <v>40</v>
      </c>
      <c r="W12" s="9"/>
      <c r="X12" s="28">
        <v>19</v>
      </c>
      <c r="Y12" s="9"/>
      <c r="Z12" s="28">
        <v>27</v>
      </c>
      <c r="AA12" s="9"/>
      <c r="AB12" s="28">
        <v>23</v>
      </c>
      <c r="AC12" s="8"/>
      <c r="AD12" s="2">
        <f t="shared" ref="AD12:AD37" si="0">SUM(AB12,Z12,X12,V12,T12,R12,P12,N12,L12,J12,H12,F12,D12)</f>
        <v>394</v>
      </c>
      <c r="AE12" s="2"/>
      <c r="AF12" s="2">
        <f t="shared" ref="AF12:AF37" si="1">SUM(AD12:AE12)</f>
        <v>394</v>
      </c>
      <c r="AG12" s="2">
        <f t="shared" ref="AG12:AG37" si="2">AVERAGE(AB12,Z12,X12,V12,T12,R12,P12,N12,L12,J12,H12,F12,D12)</f>
        <v>30.307692307692307</v>
      </c>
      <c r="AH12" s="2"/>
      <c r="AI12" s="2">
        <f t="shared" ref="AI12:AI37" si="3">AVERAGE(AG12:AH12)</f>
        <v>30.307692307692307</v>
      </c>
    </row>
    <row r="13" spans="1:35" ht="11.25" customHeight="1" x14ac:dyDescent="0.2">
      <c r="A13" s="12" t="s">
        <v>35</v>
      </c>
      <c r="B13" s="11"/>
      <c r="C13" s="10" t="s">
        <v>883</v>
      </c>
      <c r="D13" s="28">
        <v>28</v>
      </c>
      <c r="E13" s="9"/>
      <c r="F13" s="28">
        <v>23</v>
      </c>
      <c r="G13" s="9"/>
      <c r="H13" s="28">
        <v>42</v>
      </c>
      <c r="I13" s="9"/>
      <c r="J13" s="28">
        <v>24</v>
      </c>
      <c r="K13" s="9"/>
      <c r="L13" s="28">
        <v>20</v>
      </c>
      <c r="M13" s="9"/>
      <c r="N13" s="28">
        <v>39</v>
      </c>
      <c r="O13" s="9"/>
      <c r="P13" s="28">
        <v>31</v>
      </c>
      <c r="Q13" s="9"/>
      <c r="R13" s="28">
        <v>38</v>
      </c>
      <c r="S13" s="9"/>
      <c r="T13" s="28">
        <v>30</v>
      </c>
      <c r="U13" s="9"/>
      <c r="V13" s="28">
        <v>35</v>
      </c>
      <c r="W13" s="9"/>
      <c r="X13" s="28">
        <v>19</v>
      </c>
      <c r="Y13" s="9"/>
      <c r="Z13" s="28">
        <v>33</v>
      </c>
      <c r="AA13" s="9"/>
      <c r="AB13" s="28">
        <v>25</v>
      </c>
      <c r="AC13" s="8"/>
      <c r="AD13" s="2">
        <f t="shared" si="0"/>
        <v>387</v>
      </c>
      <c r="AE13" s="2"/>
      <c r="AF13" s="2">
        <f t="shared" si="1"/>
        <v>387</v>
      </c>
      <c r="AG13" s="2">
        <f t="shared" si="2"/>
        <v>29.76923076923077</v>
      </c>
      <c r="AH13" s="2"/>
      <c r="AI13" s="2">
        <f t="shared" si="3"/>
        <v>29.76923076923077</v>
      </c>
    </row>
    <row r="14" spans="1:35" ht="11.25" customHeight="1" x14ac:dyDescent="0.2">
      <c r="A14" s="12" t="s">
        <v>33</v>
      </c>
      <c r="B14" s="11"/>
      <c r="C14" s="10" t="s">
        <v>880</v>
      </c>
      <c r="D14" s="28">
        <v>32</v>
      </c>
      <c r="E14" s="9"/>
      <c r="F14" s="28">
        <v>27</v>
      </c>
      <c r="G14" s="9"/>
      <c r="H14" s="28">
        <v>42</v>
      </c>
      <c r="I14" s="9"/>
      <c r="J14" s="28">
        <v>23</v>
      </c>
      <c r="K14" s="9"/>
      <c r="L14" s="28">
        <v>20</v>
      </c>
      <c r="M14" s="9"/>
      <c r="N14" s="28">
        <v>44</v>
      </c>
      <c r="O14" s="9"/>
      <c r="P14" s="28">
        <v>23</v>
      </c>
      <c r="Q14" s="9"/>
      <c r="R14" s="28">
        <v>29</v>
      </c>
      <c r="S14" s="9"/>
      <c r="T14" s="28">
        <v>19</v>
      </c>
      <c r="U14" s="9"/>
      <c r="V14" s="28">
        <v>40</v>
      </c>
      <c r="W14" s="9"/>
      <c r="X14" s="28">
        <v>22</v>
      </c>
      <c r="Y14" s="9"/>
      <c r="Z14" s="28">
        <v>31</v>
      </c>
      <c r="AA14" s="9"/>
      <c r="AB14" s="28">
        <v>22</v>
      </c>
      <c r="AC14" s="8"/>
      <c r="AD14" s="2">
        <f t="shared" si="0"/>
        <v>374</v>
      </c>
      <c r="AE14" s="2"/>
      <c r="AF14" s="2">
        <f t="shared" si="1"/>
        <v>374</v>
      </c>
      <c r="AG14" s="2">
        <f t="shared" si="2"/>
        <v>28.76923076923077</v>
      </c>
      <c r="AH14" s="2"/>
      <c r="AI14" s="2">
        <f t="shared" si="3"/>
        <v>28.76923076923077</v>
      </c>
    </row>
    <row r="15" spans="1:35" ht="11.25" customHeight="1" x14ac:dyDescent="0.2">
      <c r="A15" s="12" t="s">
        <v>31</v>
      </c>
      <c r="B15" s="11"/>
      <c r="C15" s="10" t="s">
        <v>860</v>
      </c>
      <c r="D15" s="28">
        <v>30</v>
      </c>
      <c r="E15" s="9"/>
      <c r="F15" s="28">
        <v>55</v>
      </c>
      <c r="G15" s="9"/>
      <c r="H15" s="28">
        <v>42</v>
      </c>
      <c r="I15" s="9"/>
      <c r="J15" s="28">
        <v>9</v>
      </c>
      <c r="K15" s="9"/>
      <c r="L15" s="28">
        <v>20</v>
      </c>
      <c r="M15" s="9"/>
      <c r="N15" s="28">
        <v>28</v>
      </c>
      <c r="O15" s="9"/>
      <c r="P15" s="28">
        <v>25</v>
      </c>
      <c r="Q15" s="9"/>
      <c r="R15" s="28">
        <v>18</v>
      </c>
      <c r="S15" s="9"/>
      <c r="T15" s="28">
        <v>46</v>
      </c>
      <c r="U15" s="9"/>
      <c r="V15" s="28">
        <v>30</v>
      </c>
      <c r="W15" s="9"/>
      <c r="X15" s="28">
        <v>15</v>
      </c>
      <c r="Y15" s="9"/>
      <c r="Z15" s="28">
        <v>26</v>
      </c>
      <c r="AA15" s="9"/>
      <c r="AB15" s="28">
        <v>18</v>
      </c>
      <c r="AC15" s="8"/>
      <c r="AD15" s="2">
        <f t="shared" si="0"/>
        <v>362</v>
      </c>
      <c r="AE15" s="2"/>
      <c r="AF15" s="2">
        <f t="shared" si="1"/>
        <v>362</v>
      </c>
      <c r="AG15" s="2">
        <f t="shared" si="2"/>
        <v>27.846153846153847</v>
      </c>
      <c r="AH15" s="2"/>
      <c r="AI15" s="2">
        <f t="shared" si="3"/>
        <v>27.846153846153847</v>
      </c>
    </row>
    <row r="16" spans="1:35" ht="11.25" customHeight="1" x14ac:dyDescent="0.2">
      <c r="A16" s="12" t="s">
        <v>29</v>
      </c>
      <c r="B16" s="11"/>
      <c r="C16" s="10" t="s">
        <v>873</v>
      </c>
      <c r="D16" s="28">
        <v>32</v>
      </c>
      <c r="E16" s="9"/>
      <c r="F16" s="28">
        <v>29</v>
      </c>
      <c r="G16" s="9"/>
      <c r="H16" s="28">
        <v>42</v>
      </c>
      <c r="I16" s="9"/>
      <c r="J16" s="28">
        <v>19</v>
      </c>
      <c r="K16" s="9"/>
      <c r="L16" s="28">
        <v>20</v>
      </c>
      <c r="M16" s="9"/>
      <c r="N16" s="28">
        <v>33</v>
      </c>
      <c r="O16" s="9"/>
      <c r="P16" s="28">
        <v>29</v>
      </c>
      <c r="Q16" s="9"/>
      <c r="R16" s="28">
        <v>28</v>
      </c>
      <c r="S16" s="9"/>
      <c r="T16" s="28">
        <v>10</v>
      </c>
      <c r="U16" s="9"/>
      <c r="V16" s="28">
        <v>35</v>
      </c>
      <c r="W16" s="9"/>
      <c r="X16" s="28">
        <v>12</v>
      </c>
      <c r="Y16" s="9"/>
      <c r="Z16" s="28">
        <v>30</v>
      </c>
      <c r="AA16" s="9"/>
      <c r="AB16" s="28">
        <v>19</v>
      </c>
      <c r="AC16" s="8"/>
      <c r="AD16" s="2">
        <f t="shared" si="0"/>
        <v>338</v>
      </c>
      <c r="AE16" s="2"/>
      <c r="AF16" s="2">
        <f t="shared" si="1"/>
        <v>338</v>
      </c>
      <c r="AG16" s="2">
        <f t="shared" si="2"/>
        <v>26</v>
      </c>
      <c r="AH16" s="2"/>
      <c r="AI16" s="2">
        <f t="shared" si="3"/>
        <v>26</v>
      </c>
    </row>
    <row r="17" spans="1:35" ht="11.25" customHeight="1" x14ac:dyDescent="0.2">
      <c r="A17" s="12" t="s">
        <v>27</v>
      </c>
      <c r="B17" s="11"/>
      <c r="C17" s="10" t="s">
        <v>863</v>
      </c>
      <c r="D17" s="28">
        <v>29</v>
      </c>
      <c r="E17" s="9"/>
      <c r="F17" s="28">
        <v>23</v>
      </c>
      <c r="G17" s="9"/>
      <c r="H17" s="28">
        <v>42</v>
      </c>
      <c r="I17" s="9"/>
      <c r="J17" s="28">
        <v>18</v>
      </c>
      <c r="K17" s="9"/>
      <c r="L17" s="28">
        <v>20</v>
      </c>
      <c r="M17" s="9"/>
      <c r="N17" s="28">
        <v>31</v>
      </c>
      <c r="O17" s="9"/>
      <c r="P17" s="28">
        <v>21</v>
      </c>
      <c r="Q17" s="9"/>
      <c r="R17" s="28">
        <v>24</v>
      </c>
      <c r="S17" s="9"/>
      <c r="T17" s="28">
        <v>44</v>
      </c>
      <c r="U17" s="9"/>
      <c r="V17" s="28">
        <v>20</v>
      </c>
      <c r="W17" s="9"/>
      <c r="X17" s="28">
        <v>15</v>
      </c>
      <c r="Y17" s="9"/>
      <c r="Z17" s="28">
        <v>32</v>
      </c>
      <c r="AA17" s="9"/>
      <c r="AB17" s="28">
        <v>19</v>
      </c>
      <c r="AC17" s="8"/>
      <c r="AD17" s="2">
        <f t="shared" si="0"/>
        <v>338</v>
      </c>
      <c r="AE17" s="2"/>
      <c r="AF17" s="2">
        <f t="shared" si="1"/>
        <v>338</v>
      </c>
      <c r="AG17" s="2">
        <f t="shared" si="2"/>
        <v>26</v>
      </c>
      <c r="AH17" s="2"/>
      <c r="AI17" s="2">
        <f t="shared" si="3"/>
        <v>26</v>
      </c>
    </row>
    <row r="18" spans="1:35" ht="11.25" customHeight="1" x14ac:dyDescent="0.2">
      <c r="A18" s="12" t="s">
        <v>25</v>
      </c>
      <c r="B18" s="11"/>
      <c r="C18" s="10" t="s">
        <v>857</v>
      </c>
      <c r="D18" s="28">
        <v>24</v>
      </c>
      <c r="E18" s="9"/>
      <c r="F18" s="28">
        <v>56</v>
      </c>
      <c r="G18" s="9"/>
      <c r="H18" s="28">
        <v>36</v>
      </c>
      <c r="I18" s="9"/>
      <c r="J18" s="28">
        <v>15</v>
      </c>
      <c r="K18" s="9"/>
      <c r="L18" s="28">
        <v>19</v>
      </c>
      <c r="M18" s="9"/>
      <c r="N18" s="28">
        <v>24</v>
      </c>
      <c r="O18" s="9"/>
      <c r="P18" s="28">
        <v>19</v>
      </c>
      <c r="Q18" s="9"/>
      <c r="R18" s="28">
        <v>23</v>
      </c>
      <c r="S18" s="9"/>
      <c r="T18" s="28">
        <v>30</v>
      </c>
      <c r="U18" s="9"/>
      <c r="V18" s="28">
        <v>30</v>
      </c>
      <c r="W18" s="9"/>
      <c r="X18" s="28">
        <v>18</v>
      </c>
      <c r="Y18" s="9"/>
      <c r="Z18" s="28">
        <v>30</v>
      </c>
      <c r="AA18" s="9"/>
      <c r="AB18" s="28">
        <v>14</v>
      </c>
      <c r="AC18" s="8"/>
      <c r="AD18" s="2">
        <f t="shared" si="0"/>
        <v>338</v>
      </c>
      <c r="AE18" s="2"/>
      <c r="AF18" s="2">
        <f t="shared" si="1"/>
        <v>338</v>
      </c>
      <c r="AG18" s="2">
        <f t="shared" si="2"/>
        <v>26</v>
      </c>
      <c r="AH18" s="2"/>
      <c r="AI18" s="2">
        <f t="shared" si="3"/>
        <v>26</v>
      </c>
    </row>
    <row r="19" spans="1:35" ht="11.25" customHeight="1" x14ac:dyDescent="0.2">
      <c r="A19" s="12" t="s">
        <v>23</v>
      </c>
      <c r="B19" s="11"/>
      <c r="C19" s="10" t="s">
        <v>861</v>
      </c>
      <c r="D19" s="28">
        <v>30</v>
      </c>
      <c r="E19" s="9"/>
      <c r="F19" s="28">
        <v>30</v>
      </c>
      <c r="G19" s="9"/>
      <c r="H19" s="28">
        <v>36</v>
      </c>
      <c r="I19" s="9"/>
      <c r="J19" s="28">
        <v>21</v>
      </c>
      <c r="K19" s="9"/>
      <c r="L19" s="28">
        <v>15</v>
      </c>
      <c r="M19" s="9"/>
      <c r="N19" s="28">
        <v>33</v>
      </c>
      <c r="O19" s="9"/>
      <c r="P19" s="28">
        <v>21</v>
      </c>
      <c r="Q19" s="9"/>
      <c r="R19" s="28">
        <v>13</v>
      </c>
      <c r="S19" s="9"/>
      <c r="T19" s="28">
        <v>14</v>
      </c>
      <c r="U19" s="9"/>
      <c r="V19" s="28">
        <v>50</v>
      </c>
      <c r="W19" s="9"/>
      <c r="X19" s="28">
        <v>15</v>
      </c>
      <c r="Y19" s="9"/>
      <c r="Z19" s="28">
        <v>37</v>
      </c>
      <c r="AA19" s="9"/>
      <c r="AB19" s="28">
        <v>19</v>
      </c>
      <c r="AC19" s="8"/>
      <c r="AD19" s="2">
        <f t="shared" si="0"/>
        <v>334</v>
      </c>
      <c r="AE19" s="2"/>
      <c r="AF19" s="2">
        <f t="shared" si="1"/>
        <v>334</v>
      </c>
      <c r="AG19" s="2">
        <f t="shared" si="2"/>
        <v>25.692307692307693</v>
      </c>
      <c r="AH19" s="2"/>
      <c r="AI19" s="2">
        <f t="shared" si="3"/>
        <v>25.692307692307693</v>
      </c>
    </row>
    <row r="20" spans="1:35" ht="11.25" customHeight="1" x14ac:dyDescent="0.2">
      <c r="A20" s="12" t="s">
        <v>21</v>
      </c>
      <c r="B20" s="11"/>
      <c r="C20" s="10" t="s">
        <v>876</v>
      </c>
      <c r="D20" s="28">
        <v>28</v>
      </c>
      <c r="E20" s="9"/>
      <c r="F20" s="28">
        <v>26</v>
      </c>
      <c r="G20" s="9"/>
      <c r="H20" s="28">
        <v>36</v>
      </c>
      <c r="I20" s="9"/>
      <c r="J20" s="28">
        <v>21</v>
      </c>
      <c r="K20" s="9"/>
      <c r="L20" s="28">
        <v>20</v>
      </c>
      <c r="M20" s="9"/>
      <c r="N20" s="28">
        <v>36</v>
      </c>
      <c r="O20" s="9"/>
      <c r="P20" s="28">
        <v>28</v>
      </c>
      <c r="Q20" s="9"/>
      <c r="R20" s="28">
        <v>14</v>
      </c>
      <c r="S20" s="9"/>
      <c r="T20" s="28">
        <v>12</v>
      </c>
      <c r="U20" s="9"/>
      <c r="V20" s="28">
        <v>15</v>
      </c>
      <c r="W20" s="9"/>
      <c r="X20" s="28">
        <v>9</v>
      </c>
      <c r="Y20" s="9"/>
      <c r="Z20" s="28">
        <v>30</v>
      </c>
      <c r="AA20" s="9"/>
      <c r="AB20" s="28">
        <v>20</v>
      </c>
      <c r="AC20" s="8"/>
      <c r="AD20" s="2">
        <f t="shared" si="0"/>
        <v>295</v>
      </c>
      <c r="AE20" s="2"/>
      <c r="AF20" s="2">
        <f t="shared" si="1"/>
        <v>295</v>
      </c>
      <c r="AG20" s="2">
        <f t="shared" si="2"/>
        <v>22.692307692307693</v>
      </c>
      <c r="AH20" s="2"/>
      <c r="AI20" s="2">
        <f t="shared" si="3"/>
        <v>22.692307692307693</v>
      </c>
    </row>
    <row r="21" spans="1:35" ht="11.25" customHeight="1" x14ac:dyDescent="0.2">
      <c r="A21" s="12" t="s">
        <v>19</v>
      </c>
      <c r="B21" s="11"/>
      <c r="C21" s="10" t="s">
        <v>874</v>
      </c>
      <c r="D21" s="28">
        <v>28</v>
      </c>
      <c r="E21" s="9"/>
      <c r="F21" s="28">
        <v>29</v>
      </c>
      <c r="G21" s="9"/>
      <c r="H21" s="28">
        <v>42</v>
      </c>
      <c r="I21" s="9"/>
      <c r="J21" s="28">
        <v>9</v>
      </c>
      <c r="K21" s="9"/>
      <c r="L21" s="28">
        <v>19</v>
      </c>
      <c r="M21" s="9"/>
      <c r="N21" s="28">
        <v>30</v>
      </c>
      <c r="O21" s="9"/>
      <c r="P21" s="28">
        <v>26</v>
      </c>
      <c r="Q21" s="9"/>
      <c r="R21" s="28">
        <v>21</v>
      </c>
      <c r="S21" s="9"/>
      <c r="T21" s="28">
        <v>14</v>
      </c>
      <c r="U21" s="9"/>
      <c r="V21" s="28">
        <v>35</v>
      </c>
      <c r="W21" s="9"/>
      <c r="X21" s="28">
        <v>15</v>
      </c>
      <c r="Y21" s="9"/>
      <c r="Z21" s="28">
        <v>12</v>
      </c>
      <c r="AA21" s="9"/>
      <c r="AB21" s="28">
        <v>13</v>
      </c>
      <c r="AC21" s="8"/>
      <c r="AD21" s="2">
        <f t="shared" si="0"/>
        <v>293</v>
      </c>
      <c r="AE21" s="2"/>
      <c r="AF21" s="2">
        <f t="shared" si="1"/>
        <v>293</v>
      </c>
      <c r="AG21" s="2">
        <f t="shared" si="2"/>
        <v>22.53846153846154</v>
      </c>
      <c r="AH21" s="2"/>
      <c r="AI21" s="2">
        <f t="shared" si="3"/>
        <v>22.53846153846154</v>
      </c>
    </row>
    <row r="22" spans="1:35" ht="11.25" customHeight="1" x14ac:dyDescent="0.2">
      <c r="A22" s="12" t="s">
        <v>17</v>
      </c>
      <c r="B22" s="11"/>
      <c r="C22" s="10" t="s">
        <v>865</v>
      </c>
      <c r="D22" s="28">
        <v>25</v>
      </c>
      <c r="E22" s="9"/>
      <c r="F22" s="28">
        <v>25</v>
      </c>
      <c r="G22" s="9"/>
      <c r="H22" s="28">
        <v>42</v>
      </c>
      <c r="I22" s="9"/>
      <c r="J22" s="28">
        <v>11</v>
      </c>
      <c r="K22" s="9"/>
      <c r="L22" s="9"/>
      <c r="M22" s="9"/>
      <c r="N22" s="28">
        <v>22</v>
      </c>
      <c r="O22" s="9"/>
      <c r="P22" s="28">
        <v>20</v>
      </c>
      <c r="Q22" s="9"/>
      <c r="R22" s="28">
        <v>27</v>
      </c>
      <c r="S22" s="9"/>
      <c r="T22" s="28">
        <v>28</v>
      </c>
      <c r="U22" s="9"/>
      <c r="V22" s="28">
        <v>20</v>
      </c>
      <c r="W22" s="9"/>
      <c r="X22" s="28">
        <v>12</v>
      </c>
      <c r="Y22" s="9"/>
      <c r="Z22" s="28">
        <v>33</v>
      </c>
      <c r="AA22" s="9"/>
      <c r="AB22" s="28">
        <v>20</v>
      </c>
      <c r="AC22" s="8"/>
      <c r="AD22" s="2">
        <f t="shared" si="0"/>
        <v>285</v>
      </c>
      <c r="AE22" s="2"/>
      <c r="AF22" s="2">
        <f t="shared" si="1"/>
        <v>285</v>
      </c>
      <c r="AG22" s="2">
        <f t="shared" si="2"/>
        <v>23.75</v>
      </c>
      <c r="AH22" s="2"/>
      <c r="AI22" s="2">
        <f t="shared" si="3"/>
        <v>23.75</v>
      </c>
    </row>
    <row r="23" spans="1:35" ht="11.25" customHeight="1" x14ac:dyDescent="0.2">
      <c r="A23" s="12" t="s">
        <v>15</v>
      </c>
      <c r="B23" s="11"/>
      <c r="C23" s="10" t="s">
        <v>879</v>
      </c>
      <c r="D23" s="28">
        <v>25</v>
      </c>
      <c r="E23" s="9"/>
      <c r="F23" s="28">
        <v>28</v>
      </c>
      <c r="G23" s="9"/>
      <c r="H23" s="28">
        <v>42</v>
      </c>
      <c r="I23" s="9"/>
      <c r="J23" s="28">
        <v>13</v>
      </c>
      <c r="K23" s="9"/>
      <c r="L23" s="28">
        <v>20</v>
      </c>
      <c r="M23" s="9"/>
      <c r="N23" s="28">
        <v>31</v>
      </c>
      <c r="O23" s="9"/>
      <c r="P23" s="28">
        <v>20</v>
      </c>
      <c r="Q23" s="9"/>
      <c r="R23" s="28">
        <v>27</v>
      </c>
      <c r="S23" s="9"/>
      <c r="T23" s="28">
        <v>0</v>
      </c>
      <c r="U23" s="9"/>
      <c r="V23" s="28">
        <v>15</v>
      </c>
      <c r="W23" s="9"/>
      <c r="X23" s="28">
        <v>13</v>
      </c>
      <c r="Y23" s="9"/>
      <c r="Z23" s="28">
        <v>35</v>
      </c>
      <c r="AA23" s="9"/>
      <c r="AB23" s="28">
        <v>15</v>
      </c>
      <c r="AC23" s="8"/>
      <c r="AD23" s="2">
        <f t="shared" si="0"/>
        <v>284</v>
      </c>
      <c r="AE23" s="2"/>
      <c r="AF23" s="2">
        <f t="shared" si="1"/>
        <v>284</v>
      </c>
      <c r="AG23" s="2">
        <f t="shared" si="2"/>
        <v>21.846153846153847</v>
      </c>
      <c r="AH23" s="2"/>
      <c r="AI23" s="2">
        <f t="shared" si="3"/>
        <v>21.846153846153847</v>
      </c>
    </row>
    <row r="24" spans="1:35" ht="11.25" customHeight="1" x14ac:dyDescent="0.2">
      <c r="A24" s="12" t="s">
        <v>13</v>
      </c>
      <c r="B24" s="11"/>
      <c r="C24" s="10" t="s">
        <v>864</v>
      </c>
      <c r="D24" s="28">
        <v>30</v>
      </c>
      <c r="E24" s="9"/>
      <c r="F24" s="28">
        <v>30</v>
      </c>
      <c r="G24" s="9"/>
      <c r="H24" s="28">
        <v>36</v>
      </c>
      <c r="I24" s="9"/>
      <c r="J24" s="28">
        <v>12</v>
      </c>
      <c r="K24" s="9"/>
      <c r="L24" s="28">
        <v>20</v>
      </c>
      <c r="M24" s="9"/>
      <c r="N24" s="28">
        <v>33</v>
      </c>
      <c r="O24" s="9"/>
      <c r="P24" s="28">
        <v>24</v>
      </c>
      <c r="Q24" s="9"/>
      <c r="R24" s="28">
        <v>24</v>
      </c>
      <c r="S24" s="9"/>
      <c r="T24" s="28">
        <v>2</v>
      </c>
      <c r="U24" s="9"/>
      <c r="V24" s="28">
        <v>20</v>
      </c>
      <c r="W24" s="9"/>
      <c r="X24" s="28">
        <v>10</v>
      </c>
      <c r="Y24" s="9"/>
      <c r="Z24" s="28">
        <v>16</v>
      </c>
      <c r="AA24" s="9"/>
      <c r="AB24" s="28">
        <v>14</v>
      </c>
      <c r="AC24" s="8"/>
      <c r="AD24" s="2">
        <f t="shared" si="0"/>
        <v>271</v>
      </c>
      <c r="AE24" s="2"/>
      <c r="AF24" s="2">
        <f t="shared" si="1"/>
        <v>271</v>
      </c>
      <c r="AG24" s="2">
        <f t="shared" si="2"/>
        <v>20.846153846153847</v>
      </c>
      <c r="AH24" s="2"/>
      <c r="AI24" s="2">
        <f t="shared" si="3"/>
        <v>20.846153846153847</v>
      </c>
    </row>
    <row r="25" spans="1:35" ht="11.25" customHeight="1" x14ac:dyDescent="0.2">
      <c r="A25" s="12" t="s">
        <v>11</v>
      </c>
      <c r="B25" s="11"/>
      <c r="C25" s="10" t="s">
        <v>878</v>
      </c>
      <c r="D25" s="28">
        <v>17</v>
      </c>
      <c r="E25" s="9"/>
      <c r="F25" s="28">
        <v>27</v>
      </c>
      <c r="G25" s="9"/>
      <c r="H25" s="28">
        <v>36</v>
      </c>
      <c r="I25" s="9"/>
      <c r="J25" s="28">
        <v>20</v>
      </c>
      <c r="K25" s="9"/>
      <c r="L25" s="28">
        <v>14</v>
      </c>
      <c r="M25" s="9"/>
      <c r="N25" s="28">
        <v>26</v>
      </c>
      <c r="O25" s="9"/>
      <c r="P25" s="28">
        <v>19</v>
      </c>
      <c r="Q25" s="9"/>
      <c r="R25" s="28">
        <v>17</v>
      </c>
      <c r="S25" s="9"/>
      <c r="T25" s="28">
        <v>4</v>
      </c>
      <c r="U25" s="9"/>
      <c r="V25" s="28">
        <v>20</v>
      </c>
      <c r="W25" s="9"/>
      <c r="X25" s="28">
        <v>11</v>
      </c>
      <c r="Y25" s="9"/>
      <c r="Z25" s="28">
        <v>30</v>
      </c>
      <c r="AA25" s="9"/>
      <c r="AB25" s="28">
        <v>27</v>
      </c>
      <c r="AC25" s="8"/>
      <c r="AD25" s="2">
        <f t="shared" si="0"/>
        <v>268</v>
      </c>
      <c r="AE25" s="2"/>
      <c r="AF25" s="2">
        <f t="shared" si="1"/>
        <v>268</v>
      </c>
      <c r="AG25" s="2">
        <f t="shared" si="2"/>
        <v>20.615384615384617</v>
      </c>
      <c r="AH25" s="2"/>
      <c r="AI25" s="2">
        <f t="shared" si="3"/>
        <v>20.615384615384617</v>
      </c>
    </row>
    <row r="26" spans="1:35" ht="11.25" customHeight="1" x14ac:dyDescent="0.2">
      <c r="A26" s="12" t="s">
        <v>9</v>
      </c>
      <c r="B26" s="11"/>
      <c r="C26" s="10" t="s">
        <v>871</v>
      </c>
      <c r="D26" s="28">
        <v>16</v>
      </c>
      <c r="E26" s="9"/>
      <c r="F26" s="28">
        <v>12</v>
      </c>
      <c r="G26" s="9"/>
      <c r="H26" s="28">
        <v>24</v>
      </c>
      <c r="I26" s="9"/>
      <c r="J26" s="28">
        <v>7</v>
      </c>
      <c r="K26" s="9"/>
      <c r="L26" s="28">
        <v>26</v>
      </c>
      <c r="M26" s="9"/>
      <c r="N26" s="28">
        <v>9</v>
      </c>
      <c r="O26" s="9"/>
      <c r="P26" s="28">
        <v>22</v>
      </c>
      <c r="Q26" s="9"/>
      <c r="R26" s="28">
        <v>20</v>
      </c>
      <c r="S26" s="9"/>
      <c r="T26" s="28">
        <v>0</v>
      </c>
      <c r="U26" s="9"/>
      <c r="V26" s="28">
        <v>50</v>
      </c>
      <c r="W26" s="9"/>
      <c r="X26" s="28">
        <v>16</v>
      </c>
      <c r="Y26" s="9"/>
      <c r="Z26" s="28">
        <v>2</v>
      </c>
      <c r="AA26" s="9"/>
      <c r="AB26" s="28">
        <v>27</v>
      </c>
      <c r="AC26" s="8"/>
      <c r="AD26" s="2">
        <f t="shared" si="0"/>
        <v>231</v>
      </c>
      <c r="AE26" s="2"/>
      <c r="AF26" s="2">
        <f t="shared" si="1"/>
        <v>231</v>
      </c>
      <c r="AG26" s="2">
        <f t="shared" si="2"/>
        <v>17.76923076923077</v>
      </c>
      <c r="AH26" s="2"/>
      <c r="AI26" s="2">
        <f t="shared" si="3"/>
        <v>17.76923076923077</v>
      </c>
    </row>
    <row r="27" spans="1:35" ht="11.25" customHeight="1" x14ac:dyDescent="0.2">
      <c r="A27" s="12" t="s">
        <v>7</v>
      </c>
      <c r="B27" s="11"/>
      <c r="C27" s="10" t="s">
        <v>881</v>
      </c>
      <c r="D27" s="28">
        <v>22</v>
      </c>
      <c r="E27" s="9"/>
      <c r="F27" s="28">
        <v>0</v>
      </c>
      <c r="G27" s="9"/>
      <c r="H27" s="28">
        <v>42</v>
      </c>
      <c r="I27" s="9"/>
      <c r="J27" s="28">
        <v>8</v>
      </c>
      <c r="K27" s="9"/>
      <c r="L27" s="9"/>
      <c r="M27" s="9"/>
      <c r="N27" s="28">
        <v>26</v>
      </c>
      <c r="O27" s="9"/>
      <c r="P27" s="28">
        <v>22</v>
      </c>
      <c r="Q27" s="9"/>
      <c r="R27" s="28">
        <v>8</v>
      </c>
      <c r="S27" s="9"/>
      <c r="T27" s="28">
        <v>30</v>
      </c>
      <c r="U27" s="9"/>
      <c r="V27" s="28">
        <v>15</v>
      </c>
      <c r="W27" s="9"/>
      <c r="X27" s="28">
        <v>8</v>
      </c>
      <c r="Y27" s="9"/>
      <c r="Z27" s="28">
        <v>30</v>
      </c>
      <c r="AA27" s="9"/>
      <c r="AB27" s="28">
        <v>15</v>
      </c>
      <c r="AC27" s="8"/>
      <c r="AD27" s="2">
        <f t="shared" si="0"/>
        <v>226</v>
      </c>
      <c r="AE27" s="2"/>
      <c r="AF27" s="2">
        <f t="shared" si="1"/>
        <v>226</v>
      </c>
      <c r="AG27" s="2">
        <f t="shared" si="2"/>
        <v>18.833333333333332</v>
      </c>
      <c r="AH27" s="2"/>
      <c r="AI27" s="2">
        <f t="shared" si="3"/>
        <v>18.833333333333332</v>
      </c>
    </row>
    <row r="28" spans="1:35" ht="11.25" customHeight="1" x14ac:dyDescent="0.2">
      <c r="A28" s="12" t="s">
        <v>5</v>
      </c>
      <c r="B28" s="11"/>
      <c r="C28" s="10" t="s">
        <v>867</v>
      </c>
      <c r="D28" s="28">
        <v>7</v>
      </c>
      <c r="E28" s="9"/>
      <c r="F28" s="28">
        <v>24</v>
      </c>
      <c r="G28" s="9"/>
      <c r="H28" s="28">
        <v>24</v>
      </c>
      <c r="I28" s="9"/>
      <c r="J28" s="28">
        <v>18</v>
      </c>
      <c r="K28" s="9"/>
      <c r="L28" s="28">
        <v>10</v>
      </c>
      <c r="M28" s="9"/>
      <c r="N28" s="28">
        <v>28</v>
      </c>
      <c r="O28" s="9"/>
      <c r="P28" s="28">
        <v>22</v>
      </c>
      <c r="Q28" s="9"/>
      <c r="R28" s="28">
        <v>10</v>
      </c>
      <c r="S28" s="9"/>
      <c r="T28" s="28">
        <v>18</v>
      </c>
      <c r="U28" s="9"/>
      <c r="V28" s="28">
        <v>30</v>
      </c>
      <c r="W28" s="9"/>
      <c r="X28" s="28">
        <v>10</v>
      </c>
      <c r="Y28" s="9"/>
      <c r="Z28" s="28">
        <v>7</v>
      </c>
      <c r="AA28" s="9"/>
      <c r="AB28" s="28">
        <v>18</v>
      </c>
      <c r="AC28" s="8"/>
      <c r="AD28" s="2">
        <f t="shared" si="0"/>
        <v>226</v>
      </c>
      <c r="AE28" s="2"/>
      <c r="AF28" s="2">
        <f t="shared" si="1"/>
        <v>226</v>
      </c>
      <c r="AG28" s="2">
        <f t="shared" si="2"/>
        <v>17.384615384615383</v>
      </c>
      <c r="AH28" s="2"/>
      <c r="AI28" s="2">
        <f t="shared" si="3"/>
        <v>17.384615384615383</v>
      </c>
    </row>
    <row r="29" spans="1:35" ht="11.25" customHeight="1" x14ac:dyDescent="0.2">
      <c r="A29" s="12" t="s">
        <v>3</v>
      </c>
      <c r="B29" s="11"/>
      <c r="C29" s="10" t="s">
        <v>869</v>
      </c>
      <c r="D29" s="28">
        <v>16</v>
      </c>
      <c r="E29" s="9"/>
      <c r="F29" s="28">
        <v>22</v>
      </c>
      <c r="G29" s="9"/>
      <c r="H29" s="28">
        <v>24</v>
      </c>
      <c r="I29" s="9"/>
      <c r="J29" s="28">
        <v>7</v>
      </c>
      <c r="K29" s="9"/>
      <c r="L29" s="28">
        <v>10</v>
      </c>
      <c r="M29" s="9"/>
      <c r="N29" s="28">
        <v>26</v>
      </c>
      <c r="O29" s="9"/>
      <c r="P29" s="28">
        <v>21</v>
      </c>
      <c r="Q29" s="9"/>
      <c r="R29" s="28">
        <v>12</v>
      </c>
      <c r="S29" s="9"/>
      <c r="T29" s="28">
        <v>0</v>
      </c>
      <c r="U29" s="9"/>
      <c r="V29" s="28">
        <v>15</v>
      </c>
      <c r="W29" s="9"/>
      <c r="X29" s="28">
        <v>7</v>
      </c>
      <c r="Y29" s="9"/>
      <c r="Z29" s="28">
        <v>27</v>
      </c>
      <c r="AA29" s="9"/>
      <c r="AB29" s="28">
        <v>15</v>
      </c>
      <c r="AC29" s="8"/>
      <c r="AD29" s="2">
        <f t="shared" si="0"/>
        <v>202</v>
      </c>
      <c r="AE29" s="2"/>
      <c r="AF29" s="2">
        <f t="shared" si="1"/>
        <v>202</v>
      </c>
      <c r="AG29" s="2">
        <f t="shared" si="2"/>
        <v>15.538461538461538</v>
      </c>
      <c r="AH29" s="2"/>
      <c r="AI29" s="2">
        <f t="shared" si="3"/>
        <v>15.538461538461538</v>
      </c>
    </row>
    <row r="30" spans="1:35" ht="11.25" customHeight="1" x14ac:dyDescent="0.2">
      <c r="A30" s="12" t="s">
        <v>1</v>
      </c>
      <c r="B30" s="11"/>
      <c r="C30" s="10" t="s">
        <v>866</v>
      </c>
      <c r="D30" s="28">
        <v>1</v>
      </c>
      <c r="E30" s="9"/>
      <c r="F30" s="28">
        <v>0</v>
      </c>
      <c r="G30" s="9"/>
      <c r="H30" s="28">
        <v>24</v>
      </c>
      <c r="I30" s="9"/>
      <c r="J30" s="28">
        <v>8</v>
      </c>
      <c r="K30" s="9"/>
      <c r="L30" s="28">
        <v>10</v>
      </c>
      <c r="M30" s="9"/>
      <c r="N30" s="28">
        <v>25</v>
      </c>
      <c r="O30" s="9"/>
      <c r="P30" s="28">
        <v>22</v>
      </c>
      <c r="Q30" s="9"/>
      <c r="R30" s="28">
        <v>4</v>
      </c>
      <c r="S30" s="9"/>
      <c r="T30" s="28">
        <v>0</v>
      </c>
      <c r="U30" s="9"/>
      <c r="V30" s="28">
        <v>35</v>
      </c>
      <c r="W30" s="9"/>
      <c r="X30" s="28">
        <v>12</v>
      </c>
      <c r="Y30" s="9"/>
      <c r="Z30" s="28">
        <v>10</v>
      </c>
      <c r="AA30" s="9"/>
      <c r="AB30" s="28">
        <v>12</v>
      </c>
      <c r="AC30" s="8"/>
      <c r="AD30" s="2">
        <f t="shared" si="0"/>
        <v>163</v>
      </c>
      <c r="AE30" s="2"/>
      <c r="AF30" s="2">
        <f t="shared" si="1"/>
        <v>163</v>
      </c>
      <c r="AG30" s="2">
        <f t="shared" si="2"/>
        <v>12.538461538461538</v>
      </c>
      <c r="AH30" s="2"/>
      <c r="AI30" s="2">
        <f t="shared" si="3"/>
        <v>12.538461538461538</v>
      </c>
    </row>
    <row r="31" spans="1:35" ht="11.25" customHeight="1" x14ac:dyDescent="0.2">
      <c r="A31" s="12" t="s">
        <v>73</v>
      </c>
      <c r="B31" s="11"/>
      <c r="C31" s="10" t="s">
        <v>875</v>
      </c>
      <c r="D31" s="28">
        <v>1</v>
      </c>
      <c r="E31" s="9"/>
      <c r="F31" s="28">
        <v>20</v>
      </c>
      <c r="G31" s="9"/>
      <c r="H31" s="28">
        <v>24</v>
      </c>
      <c r="I31" s="9"/>
      <c r="J31" s="28">
        <v>10</v>
      </c>
      <c r="K31" s="9"/>
      <c r="L31" s="28">
        <v>4</v>
      </c>
      <c r="M31" s="9"/>
      <c r="N31" s="28">
        <v>27</v>
      </c>
      <c r="O31" s="9"/>
      <c r="P31" s="28">
        <v>16</v>
      </c>
      <c r="Q31" s="9"/>
      <c r="R31" s="28">
        <v>9</v>
      </c>
      <c r="S31" s="9"/>
      <c r="T31" s="28">
        <v>0</v>
      </c>
      <c r="U31" s="9"/>
      <c r="V31" s="28">
        <v>15</v>
      </c>
      <c r="W31" s="9"/>
      <c r="X31" s="28">
        <v>9</v>
      </c>
      <c r="Y31" s="9"/>
      <c r="Z31" s="28">
        <v>14</v>
      </c>
      <c r="AA31" s="9"/>
      <c r="AB31" s="28">
        <v>13</v>
      </c>
      <c r="AC31" s="8"/>
      <c r="AD31" s="2">
        <f t="shared" si="0"/>
        <v>162</v>
      </c>
      <c r="AE31" s="2"/>
      <c r="AF31" s="2">
        <f t="shared" si="1"/>
        <v>162</v>
      </c>
      <c r="AG31" s="2">
        <f t="shared" si="2"/>
        <v>12.461538461538462</v>
      </c>
      <c r="AH31" s="2"/>
      <c r="AI31" s="2">
        <f t="shared" si="3"/>
        <v>12.461538461538462</v>
      </c>
    </row>
    <row r="32" spans="1:35" ht="11.25" customHeight="1" x14ac:dyDescent="0.2">
      <c r="A32" s="12" t="s">
        <v>87</v>
      </c>
      <c r="B32" s="11"/>
      <c r="C32" s="10" t="s">
        <v>858</v>
      </c>
      <c r="D32" s="28">
        <v>12</v>
      </c>
      <c r="E32" s="9"/>
      <c r="F32" s="28">
        <v>18</v>
      </c>
      <c r="G32" s="9"/>
      <c r="H32" s="28">
        <v>30</v>
      </c>
      <c r="I32" s="9"/>
      <c r="J32" s="28">
        <v>3</v>
      </c>
      <c r="K32" s="9"/>
      <c r="L32" s="28">
        <v>5</v>
      </c>
      <c r="M32" s="9"/>
      <c r="N32" s="28">
        <v>12</v>
      </c>
      <c r="O32" s="9"/>
      <c r="P32" s="28">
        <v>16</v>
      </c>
      <c r="Q32" s="9"/>
      <c r="R32" s="28">
        <v>5</v>
      </c>
      <c r="S32" s="9"/>
      <c r="T32" s="28">
        <v>16</v>
      </c>
      <c r="U32" s="9"/>
      <c r="V32" s="28">
        <v>10</v>
      </c>
      <c r="W32" s="9"/>
      <c r="X32" s="28">
        <v>5</v>
      </c>
      <c r="Y32" s="9"/>
      <c r="Z32" s="28">
        <v>4</v>
      </c>
      <c r="AA32" s="9"/>
      <c r="AB32" s="28">
        <v>12</v>
      </c>
      <c r="AC32" s="26"/>
      <c r="AD32" s="2">
        <f t="shared" si="0"/>
        <v>148</v>
      </c>
      <c r="AE32" s="2"/>
      <c r="AF32" s="2">
        <f t="shared" si="1"/>
        <v>148</v>
      </c>
      <c r="AG32" s="2">
        <f t="shared" si="2"/>
        <v>11.384615384615385</v>
      </c>
      <c r="AH32" s="2"/>
      <c r="AI32" s="2">
        <f t="shared" si="3"/>
        <v>11.384615384615385</v>
      </c>
    </row>
    <row r="33" spans="1:35" ht="11.25" customHeight="1" x14ac:dyDescent="0.2">
      <c r="A33" s="12" t="s">
        <v>85</v>
      </c>
      <c r="B33" s="11"/>
      <c r="C33" s="10" t="s">
        <v>882</v>
      </c>
      <c r="D33" s="28">
        <v>21</v>
      </c>
      <c r="E33" s="9"/>
      <c r="F33" s="28">
        <v>10</v>
      </c>
      <c r="G33" s="9"/>
      <c r="H33" s="28">
        <v>24</v>
      </c>
      <c r="I33" s="9"/>
      <c r="J33" s="28">
        <v>10</v>
      </c>
      <c r="K33" s="9"/>
      <c r="L33" s="28">
        <v>10</v>
      </c>
      <c r="M33" s="9"/>
      <c r="N33" s="28">
        <v>14</v>
      </c>
      <c r="O33" s="9"/>
      <c r="P33" s="28">
        <v>21</v>
      </c>
      <c r="Q33" s="9"/>
      <c r="R33" s="28">
        <v>16</v>
      </c>
      <c r="S33" s="9"/>
      <c r="T33" s="28">
        <v>0</v>
      </c>
      <c r="U33" s="9"/>
      <c r="V33" s="28">
        <v>0</v>
      </c>
      <c r="W33" s="9"/>
      <c r="X33" s="28">
        <v>13</v>
      </c>
      <c r="Y33" s="9"/>
      <c r="Z33" s="28">
        <v>4</v>
      </c>
      <c r="AA33" s="9"/>
      <c r="AB33" s="28">
        <v>4</v>
      </c>
      <c r="AC33" s="26"/>
      <c r="AD33" s="2">
        <f t="shared" si="0"/>
        <v>147</v>
      </c>
      <c r="AE33" s="2"/>
      <c r="AF33" s="2">
        <f t="shared" si="1"/>
        <v>147</v>
      </c>
      <c r="AG33" s="2">
        <f t="shared" si="2"/>
        <v>11.307692307692308</v>
      </c>
      <c r="AH33" s="2"/>
      <c r="AI33" s="2">
        <f t="shared" si="3"/>
        <v>11.307692307692308</v>
      </c>
    </row>
    <row r="34" spans="1:35" ht="11.25" customHeight="1" x14ac:dyDescent="0.2">
      <c r="A34" s="12" t="s">
        <v>83</v>
      </c>
      <c r="B34" s="11"/>
      <c r="C34" s="10" t="s">
        <v>859</v>
      </c>
      <c r="D34" s="28">
        <v>10</v>
      </c>
      <c r="E34" s="9"/>
      <c r="F34" s="28">
        <v>9</v>
      </c>
      <c r="G34" s="9"/>
      <c r="H34" s="28">
        <v>24</v>
      </c>
      <c r="I34" s="9"/>
      <c r="J34" s="28">
        <v>4</v>
      </c>
      <c r="K34" s="9"/>
      <c r="L34" s="28">
        <v>25</v>
      </c>
      <c r="M34" s="9"/>
      <c r="N34" s="28">
        <v>4</v>
      </c>
      <c r="O34" s="9"/>
      <c r="P34" s="28">
        <v>22</v>
      </c>
      <c r="Q34" s="9"/>
      <c r="R34" s="28">
        <v>3</v>
      </c>
      <c r="S34" s="9"/>
      <c r="T34" s="28">
        <v>0</v>
      </c>
      <c r="U34" s="9"/>
      <c r="V34" s="28">
        <v>0</v>
      </c>
      <c r="W34" s="9"/>
      <c r="X34" s="28">
        <v>21</v>
      </c>
      <c r="Y34" s="9"/>
      <c r="Z34" s="28">
        <v>8</v>
      </c>
      <c r="AA34" s="9"/>
      <c r="AB34" s="28">
        <v>7</v>
      </c>
      <c r="AC34" s="26"/>
      <c r="AD34" s="2">
        <f t="shared" si="0"/>
        <v>137</v>
      </c>
      <c r="AE34" s="2"/>
      <c r="AF34" s="2">
        <f t="shared" si="1"/>
        <v>137</v>
      </c>
      <c r="AG34" s="2">
        <f t="shared" si="2"/>
        <v>10.538461538461538</v>
      </c>
      <c r="AH34" s="2"/>
      <c r="AI34" s="2">
        <f t="shared" si="3"/>
        <v>10.538461538461538</v>
      </c>
    </row>
    <row r="35" spans="1:35" ht="11.25" customHeight="1" x14ac:dyDescent="0.2">
      <c r="A35" s="12" t="s">
        <v>80</v>
      </c>
      <c r="B35" s="11"/>
      <c r="C35" s="10" t="s">
        <v>868</v>
      </c>
      <c r="D35" s="28">
        <v>4</v>
      </c>
      <c r="E35" s="9"/>
      <c r="F35" s="28">
        <v>10</v>
      </c>
      <c r="G35" s="9"/>
      <c r="H35" s="28">
        <v>24</v>
      </c>
      <c r="I35" s="9"/>
      <c r="J35" s="28">
        <v>3</v>
      </c>
      <c r="K35" s="9"/>
      <c r="L35" s="28">
        <v>5</v>
      </c>
      <c r="M35" s="9"/>
      <c r="N35" s="28">
        <v>2</v>
      </c>
      <c r="O35" s="9"/>
      <c r="P35" s="28">
        <v>9</v>
      </c>
      <c r="Q35" s="9"/>
      <c r="R35" s="28">
        <v>0</v>
      </c>
      <c r="S35" s="9"/>
      <c r="T35" s="28">
        <v>20</v>
      </c>
      <c r="U35" s="9"/>
      <c r="V35" s="28">
        <v>0</v>
      </c>
      <c r="W35" s="9"/>
      <c r="X35" s="28">
        <v>3</v>
      </c>
      <c r="Y35" s="9"/>
      <c r="Z35" s="28">
        <v>3</v>
      </c>
      <c r="AA35" s="9"/>
      <c r="AB35" s="28">
        <v>7</v>
      </c>
      <c r="AC35" s="26"/>
      <c r="AD35" s="2">
        <f t="shared" si="0"/>
        <v>90</v>
      </c>
      <c r="AE35" s="2"/>
      <c r="AF35" s="2">
        <f t="shared" si="1"/>
        <v>90</v>
      </c>
      <c r="AG35" s="2">
        <f t="shared" si="2"/>
        <v>6.9230769230769234</v>
      </c>
      <c r="AH35" s="2"/>
      <c r="AI35" s="2">
        <f t="shared" si="3"/>
        <v>6.9230769230769234</v>
      </c>
    </row>
    <row r="36" spans="1:35" ht="11.25" customHeight="1" x14ac:dyDescent="0.2">
      <c r="A36" s="12" t="s">
        <v>76</v>
      </c>
      <c r="B36" s="11"/>
      <c r="C36" s="10" t="s">
        <v>872</v>
      </c>
      <c r="D36" s="28">
        <v>6</v>
      </c>
      <c r="E36" s="9"/>
      <c r="F36" s="28">
        <v>0</v>
      </c>
      <c r="G36" s="9"/>
      <c r="H36" s="28">
        <v>24</v>
      </c>
      <c r="I36" s="9"/>
      <c r="J36" s="28">
        <v>2</v>
      </c>
      <c r="K36" s="9"/>
      <c r="L36" s="9"/>
      <c r="M36" s="9"/>
      <c r="N36" s="28">
        <v>7</v>
      </c>
      <c r="O36" s="9"/>
      <c r="P36" s="28">
        <v>5</v>
      </c>
      <c r="Q36" s="9"/>
      <c r="R36" s="28">
        <v>5</v>
      </c>
      <c r="S36" s="9"/>
      <c r="T36" s="28">
        <v>4</v>
      </c>
      <c r="U36" s="9"/>
      <c r="V36" s="28">
        <v>0</v>
      </c>
      <c r="W36" s="9"/>
      <c r="X36" s="28">
        <v>4</v>
      </c>
      <c r="Y36" s="9"/>
      <c r="Z36" s="28">
        <v>3</v>
      </c>
      <c r="AA36" s="9"/>
      <c r="AB36" s="28">
        <v>5</v>
      </c>
      <c r="AC36" s="26"/>
      <c r="AD36" s="2">
        <f t="shared" si="0"/>
        <v>65</v>
      </c>
      <c r="AE36" s="2"/>
      <c r="AF36" s="2">
        <f t="shared" si="1"/>
        <v>65</v>
      </c>
      <c r="AG36" s="2">
        <f t="shared" si="2"/>
        <v>5.416666666666667</v>
      </c>
      <c r="AH36" s="2"/>
      <c r="AI36" s="2">
        <f t="shared" si="3"/>
        <v>5.416666666666667</v>
      </c>
    </row>
    <row r="37" spans="1:35" ht="11.25" customHeight="1" thickBot="1" x14ac:dyDescent="0.25">
      <c r="A37" s="7" t="s">
        <v>40</v>
      </c>
      <c r="B37" s="6"/>
      <c r="C37" s="5" t="s">
        <v>877</v>
      </c>
      <c r="D37" s="29">
        <v>2</v>
      </c>
      <c r="E37" s="4"/>
      <c r="F37" s="29">
        <v>0</v>
      </c>
      <c r="G37" s="4"/>
      <c r="H37" s="29">
        <v>18</v>
      </c>
      <c r="I37" s="4"/>
      <c r="J37" s="29">
        <v>8</v>
      </c>
      <c r="K37" s="4"/>
      <c r="L37" s="29">
        <v>5</v>
      </c>
      <c r="M37" s="4"/>
      <c r="N37" s="29">
        <v>9</v>
      </c>
      <c r="O37" s="4"/>
      <c r="P37" s="29">
        <v>5</v>
      </c>
      <c r="Q37" s="4"/>
      <c r="R37" s="29">
        <v>3</v>
      </c>
      <c r="S37" s="4"/>
      <c r="T37" s="29">
        <v>0</v>
      </c>
      <c r="U37" s="4"/>
      <c r="V37" s="29">
        <v>0</v>
      </c>
      <c r="W37" s="4"/>
      <c r="X37" s="29">
        <v>2</v>
      </c>
      <c r="Y37" s="4"/>
      <c r="Z37" s="29">
        <v>2</v>
      </c>
      <c r="AA37" s="4"/>
      <c r="AB37" s="29">
        <v>0</v>
      </c>
      <c r="AC37" s="27"/>
      <c r="AD37" s="2">
        <f t="shared" si="0"/>
        <v>54</v>
      </c>
      <c r="AE37" s="2"/>
      <c r="AF37" s="2">
        <f t="shared" si="1"/>
        <v>54</v>
      </c>
      <c r="AG37" s="2">
        <f t="shared" si="2"/>
        <v>4.1538461538461542</v>
      </c>
      <c r="AH37" s="2"/>
      <c r="AI37" s="2">
        <f t="shared" si="3"/>
        <v>4.1538461538461542</v>
      </c>
    </row>
  </sheetData>
  <sortState xmlns:xlrd2="http://schemas.microsoft.com/office/spreadsheetml/2017/richdata2" ref="B12:AI37">
    <sortCondition descending="1" ref="AD12:AD37"/>
  </sortState>
  <mergeCells count="39">
    <mergeCell ref="AD7:AE7"/>
    <mergeCell ref="AG7:AH7"/>
    <mergeCell ref="B3:T3"/>
    <mergeCell ref="B4:C4"/>
    <mergeCell ref="D4:G4"/>
    <mergeCell ref="H4:T4"/>
    <mergeCell ref="B5:C5"/>
    <mergeCell ref="H5:T5"/>
    <mergeCell ref="H7:I7"/>
    <mergeCell ref="J7:K7"/>
    <mergeCell ref="L7:M7"/>
    <mergeCell ref="N7:O7"/>
    <mergeCell ref="P7:Q7"/>
    <mergeCell ref="R7:S7"/>
    <mergeCell ref="T7:U7"/>
    <mergeCell ref="V7:W7"/>
    <mergeCell ref="A7:A11"/>
    <mergeCell ref="B7:B8"/>
    <mergeCell ref="C7:C8"/>
    <mergeCell ref="D7:E7"/>
    <mergeCell ref="F7:G7"/>
    <mergeCell ref="B10:C10"/>
    <mergeCell ref="B11:C11"/>
    <mergeCell ref="X7:Y7"/>
    <mergeCell ref="Z7:AA7"/>
    <mergeCell ref="AB7:AC7"/>
    <mergeCell ref="D8:E8"/>
    <mergeCell ref="F8:G8"/>
    <mergeCell ref="H8:I8"/>
    <mergeCell ref="J8:K8"/>
    <mergeCell ref="L8:M8"/>
    <mergeCell ref="N8:O8"/>
    <mergeCell ref="AB8:AC8"/>
    <mergeCell ref="P8:Q8"/>
    <mergeCell ref="R8:S8"/>
    <mergeCell ref="T8:U8"/>
    <mergeCell ref="V8:W8"/>
    <mergeCell ref="X8:Y8"/>
    <mergeCell ref="Z8:AA8"/>
  </mergeCells>
  <pageMargins left="0.39370078740157477" right="0.39370078740157477" top="0.39370078740157477" bottom="0.39370078740157477" header="0" footer="0"/>
  <pageSetup paperSize="9" scale="0" fitToHeight="0" pageOrder="overThenDown" orientation="landscape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CDB6D-4CB4-4E6E-AEA0-B39222550A5D}">
  <sheetPr>
    <outlinePr summaryBelow="0" summaryRight="0"/>
    <pageSetUpPr autoPageBreaks="0" fitToPage="1"/>
  </sheetPr>
  <dimension ref="A1:AI37"/>
  <sheetViews>
    <sheetView topLeftCell="A8" workbookViewId="0">
      <selection activeCell="B12" sqref="B12:B37"/>
    </sheetView>
  </sheetViews>
  <sheetFormatPr defaultColWidth="9.109375" defaultRowHeight="10.199999999999999" x14ac:dyDescent="0.2"/>
  <cols>
    <col min="1" max="1" width="5" style="1" customWidth="1"/>
    <col min="2" max="2" width="17" style="1" customWidth="1"/>
    <col min="3" max="3" width="10" style="1" customWidth="1"/>
    <col min="4" max="29" width="4" style="1" customWidth="1"/>
    <col min="30" max="256" width="9.109375" style="1" customWidth="1"/>
    <col min="257" max="16384" width="9.109375" style="1"/>
  </cols>
  <sheetData>
    <row r="1" spans="1:35" ht="11.25" customHeight="1" x14ac:dyDescent="0.2">
      <c r="B1" s="25" t="s">
        <v>70</v>
      </c>
    </row>
    <row r="2" spans="1:35" ht="11.25" customHeight="1" x14ac:dyDescent="0.2"/>
    <row r="3" spans="1:35" ht="11.25" customHeight="1" x14ac:dyDescent="0.2">
      <c r="B3" s="48" t="s">
        <v>958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35" ht="11.25" customHeight="1" x14ac:dyDescent="0.2">
      <c r="B4" s="48" t="s">
        <v>924</v>
      </c>
      <c r="C4" s="48"/>
      <c r="D4" s="48" t="s">
        <v>446</v>
      </c>
      <c r="E4" s="48"/>
      <c r="F4" s="48"/>
      <c r="G4" s="48"/>
      <c r="H4" s="48" t="s">
        <v>133</v>
      </c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1:35" ht="11.25" customHeight="1" x14ac:dyDescent="0.2">
      <c r="B5" s="48" t="s">
        <v>66</v>
      </c>
      <c r="C5" s="48"/>
      <c r="H5" s="48" t="s">
        <v>134</v>
      </c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1:35" ht="11.25" customHeight="1" thickBot="1" x14ac:dyDescent="0.25"/>
    <row r="7" spans="1:35" ht="99.9" customHeight="1" thickBot="1" x14ac:dyDescent="0.25">
      <c r="A7" s="39" t="s">
        <v>64</v>
      </c>
      <c r="B7" s="42" t="s">
        <v>63</v>
      </c>
      <c r="C7" s="42" t="s">
        <v>62</v>
      </c>
      <c r="D7" s="36" t="s">
        <v>445</v>
      </c>
      <c r="E7" s="36"/>
      <c r="F7" s="36" t="s">
        <v>444</v>
      </c>
      <c r="G7" s="36"/>
      <c r="H7" s="36" t="s">
        <v>443</v>
      </c>
      <c r="I7" s="36"/>
      <c r="J7" s="36" t="s">
        <v>891</v>
      </c>
      <c r="K7" s="36"/>
      <c r="L7" s="36" t="s">
        <v>890</v>
      </c>
      <c r="M7" s="36"/>
      <c r="N7" s="36" t="s">
        <v>889</v>
      </c>
      <c r="O7" s="36"/>
      <c r="P7" s="36" t="s">
        <v>888</v>
      </c>
      <c r="Q7" s="36"/>
      <c r="R7" s="36" t="s">
        <v>887</v>
      </c>
      <c r="S7" s="36"/>
      <c r="T7" s="36" t="s">
        <v>119</v>
      </c>
      <c r="U7" s="36"/>
      <c r="V7" s="36" t="s">
        <v>439</v>
      </c>
      <c r="W7" s="36"/>
      <c r="X7" s="36" t="s">
        <v>438</v>
      </c>
      <c r="Y7" s="36"/>
      <c r="Z7" s="36" t="s">
        <v>436</v>
      </c>
      <c r="AA7" s="36"/>
      <c r="AB7" s="49" t="s">
        <v>746</v>
      </c>
      <c r="AC7" s="49"/>
      <c r="AD7" s="45" t="s">
        <v>56</v>
      </c>
      <c r="AE7" s="46"/>
      <c r="AF7" s="24" t="s">
        <v>54</v>
      </c>
      <c r="AG7" s="47" t="s">
        <v>55</v>
      </c>
      <c r="AH7" s="46"/>
      <c r="AI7" s="23" t="s">
        <v>54</v>
      </c>
    </row>
    <row r="8" spans="1:35" ht="75" customHeight="1" x14ac:dyDescent="0.2">
      <c r="A8" s="40"/>
      <c r="B8" s="43"/>
      <c r="C8" s="43"/>
      <c r="D8" s="37" t="s">
        <v>435</v>
      </c>
      <c r="E8" s="37"/>
      <c r="F8" s="37" t="s">
        <v>886</v>
      </c>
      <c r="G8" s="37"/>
      <c r="H8" s="37" t="s">
        <v>885</v>
      </c>
      <c r="I8" s="37"/>
      <c r="J8" s="37" t="s">
        <v>923</v>
      </c>
      <c r="K8" s="37"/>
      <c r="L8" s="37" t="s">
        <v>145</v>
      </c>
      <c r="M8" s="37"/>
      <c r="N8" s="37" t="s">
        <v>922</v>
      </c>
      <c r="O8" s="37"/>
      <c r="P8" s="37" t="s">
        <v>850</v>
      </c>
      <c r="Q8" s="37"/>
      <c r="R8" s="37" t="s">
        <v>921</v>
      </c>
      <c r="S8" s="37"/>
      <c r="T8" s="37" t="s">
        <v>920</v>
      </c>
      <c r="U8" s="37"/>
      <c r="V8" s="37" t="s">
        <v>481</v>
      </c>
      <c r="W8" s="37"/>
      <c r="X8" s="37" t="s">
        <v>482</v>
      </c>
      <c r="Y8" s="37"/>
      <c r="Z8" s="37" t="s">
        <v>884</v>
      </c>
      <c r="AA8" s="37"/>
      <c r="AB8" s="38" t="s">
        <v>740</v>
      </c>
      <c r="AC8" s="38"/>
      <c r="AD8" s="2"/>
      <c r="AE8" s="2"/>
      <c r="AF8" s="2"/>
      <c r="AG8" s="2"/>
      <c r="AH8" s="2"/>
      <c r="AI8" s="2"/>
    </row>
    <row r="9" spans="1:35" ht="11.25" customHeight="1" x14ac:dyDescent="0.2">
      <c r="A9" s="40"/>
      <c r="B9" s="22"/>
      <c r="C9" s="21"/>
      <c r="D9" s="18" t="s">
        <v>48</v>
      </c>
      <c r="E9" s="18" t="s">
        <v>47</v>
      </c>
      <c r="F9" s="18" t="s">
        <v>48</v>
      </c>
      <c r="G9" s="18" t="s">
        <v>47</v>
      </c>
      <c r="H9" s="18" t="s">
        <v>48</v>
      </c>
      <c r="I9" s="18" t="s">
        <v>47</v>
      </c>
      <c r="J9" s="18" t="s">
        <v>48</v>
      </c>
      <c r="K9" s="18" t="s">
        <v>47</v>
      </c>
      <c r="L9" s="18" t="s">
        <v>48</v>
      </c>
      <c r="M9" s="18" t="s">
        <v>47</v>
      </c>
      <c r="N9" s="18" t="s">
        <v>48</v>
      </c>
      <c r="O9" s="18" t="s">
        <v>47</v>
      </c>
      <c r="P9" s="18" t="s">
        <v>48</v>
      </c>
      <c r="Q9" s="18" t="s">
        <v>47</v>
      </c>
      <c r="R9" s="18" t="s">
        <v>48</v>
      </c>
      <c r="S9" s="18" t="s">
        <v>47</v>
      </c>
      <c r="T9" s="18" t="s">
        <v>48</v>
      </c>
      <c r="U9" s="18" t="s">
        <v>47</v>
      </c>
      <c r="V9" s="18" t="s">
        <v>48</v>
      </c>
      <c r="W9" s="18" t="s">
        <v>47</v>
      </c>
      <c r="X9" s="18" t="s">
        <v>48</v>
      </c>
      <c r="Y9" s="18" t="s">
        <v>47</v>
      </c>
      <c r="Z9" s="18" t="s">
        <v>48</v>
      </c>
      <c r="AA9" s="18" t="s">
        <v>47</v>
      </c>
      <c r="AB9" s="18" t="s">
        <v>48</v>
      </c>
      <c r="AC9" s="20" t="s">
        <v>47</v>
      </c>
      <c r="AD9" s="18" t="s">
        <v>48</v>
      </c>
      <c r="AE9" s="19" t="s">
        <v>47</v>
      </c>
      <c r="AF9" s="19"/>
      <c r="AG9" s="18" t="s">
        <v>48</v>
      </c>
      <c r="AH9" s="17" t="s">
        <v>47</v>
      </c>
      <c r="AI9" s="2"/>
    </row>
    <row r="10" spans="1:35" ht="11.25" customHeight="1" x14ac:dyDescent="0.2">
      <c r="A10" s="40"/>
      <c r="B10" s="44" t="s">
        <v>46</v>
      </c>
      <c r="C10" s="44"/>
      <c r="D10" s="16" t="s">
        <v>193</v>
      </c>
      <c r="E10" s="16"/>
      <c r="F10" s="16" t="s">
        <v>72</v>
      </c>
      <c r="G10" s="16"/>
      <c r="H10" s="16" t="s">
        <v>44</v>
      </c>
      <c r="I10" s="16"/>
      <c r="J10" s="16" t="s">
        <v>448</v>
      </c>
      <c r="K10" s="16"/>
      <c r="L10" s="16" t="s">
        <v>72</v>
      </c>
      <c r="M10" s="16"/>
      <c r="N10" s="16" t="s">
        <v>895</v>
      </c>
      <c r="O10" s="16"/>
      <c r="P10" s="16" t="s">
        <v>38</v>
      </c>
      <c r="Q10" s="16"/>
      <c r="R10" s="16" t="s">
        <v>827</v>
      </c>
      <c r="S10" s="16"/>
      <c r="T10" s="16" t="s">
        <v>71</v>
      </c>
      <c r="U10" s="16" t="s">
        <v>321</v>
      </c>
      <c r="V10" s="16" t="s">
        <v>44</v>
      </c>
      <c r="W10" s="16"/>
      <c r="X10" s="16" t="s">
        <v>76</v>
      </c>
      <c r="Y10" s="16"/>
      <c r="Z10" s="16" t="s">
        <v>178</v>
      </c>
      <c r="AA10" s="16"/>
      <c r="AB10" s="16"/>
      <c r="AC10" s="15"/>
      <c r="AD10" s="2"/>
      <c r="AE10" s="2"/>
      <c r="AF10" s="2"/>
      <c r="AG10" s="2"/>
      <c r="AH10" s="2"/>
      <c r="AI10" s="2"/>
    </row>
    <row r="11" spans="1:35" ht="11.25" customHeight="1" x14ac:dyDescent="0.2">
      <c r="A11" s="41"/>
      <c r="B11" s="44" t="s">
        <v>43</v>
      </c>
      <c r="C11" s="44"/>
      <c r="D11" s="14" t="s">
        <v>40</v>
      </c>
      <c r="E11" s="14"/>
      <c r="F11" s="14" t="s">
        <v>73</v>
      </c>
      <c r="G11" s="14"/>
      <c r="H11" s="14" t="s">
        <v>103</v>
      </c>
      <c r="I11" s="14"/>
      <c r="J11" s="14" t="s">
        <v>41</v>
      </c>
      <c r="K11" s="14"/>
      <c r="L11" s="14" t="s">
        <v>13</v>
      </c>
      <c r="M11" s="14"/>
      <c r="N11" s="14" t="s">
        <v>192</v>
      </c>
      <c r="O11" s="14"/>
      <c r="P11" s="14" t="s">
        <v>87</v>
      </c>
      <c r="Q11" s="14"/>
      <c r="R11" s="14" t="s">
        <v>72</v>
      </c>
      <c r="S11" s="14"/>
      <c r="T11" s="14" t="s">
        <v>15</v>
      </c>
      <c r="U11" s="14"/>
      <c r="V11" s="14" t="s">
        <v>87</v>
      </c>
      <c r="W11" s="14"/>
      <c r="X11" s="14" t="s">
        <v>17</v>
      </c>
      <c r="Y11" s="14"/>
      <c r="Z11" s="14" t="s">
        <v>1</v>
      </c>
      <c r="AA11" s="14"/>
      <c r="AB11" s="14" t="s">
        <v>17</v>
      </c>
      <c r="AC11" s="13"/>
      <c r="AD11" s="2"/>
      <c r="AE11" s="2"/>
      <c r="AF11" s="2"/>
      <c r="AG11" s="2"/>
      <c r="AH11" s="2"/>
      <c r="AI11" s="2"/>
    </row>
    <row r="12" spans="1:35" ht="11.25" customHeight="1" x14ac:dyDescent="0.2">
      <c r="A12" s="12" t="s">
        <v>37</v>
      </c>
      <c r="B12" s="11"/>
      <c r="C12" s="10" t="s">
        <v>900</v>
      </c>
      <c r="D12" s="28">
        <v>34</v>
      </c>
      <c r="E12" s="9"/>
      <c r="F12" s="28">
        <v>22</v>
      </c>
      <c r="G12" s="9"/>
      <c r="H12" s="28">
        <v>42</v>
      </c>
      <c r="I12" s="9"/>
      <c r="J12" s="28">
        <v>46</v>
      </c>
      <c r="K12" s="9"/>
      <c r="L12" s="28">
        <v>27</v>
      </c>
      <c r="M12" s="9"/>
      <c r="N12" s="28">
        <v>43</v>
      </c>
      <c r="O12" s="9"/>
      <c r="P12" s="28">
        <v>28</v>
      </c>
      <c r="Q12" s="9"/>
      <c r="R12" s="28">
        <v>52</v>
      </c>
      <c r="S12" s="9"/>
      <c r="T12" s="28">
        <v>18</v>
      </c>
      <c r="U12" s="9"/>
      <c r="V12" s="28">
        <v>40</v>
      </c>
      <c r="W12" s="9"/>
      <c r="X12" s="28">
        <v>22</v>
      </c>
      <c r="Y12" s="9"/>
      <c r="Z12" s="28">
        <v>36</v>
      </c>
      <c r="AA12" s="9"/>
      <c r="AB12" s="28">
        <v>20</v>
      </c>
      <c r="AC12" s="8"/>
      <c r="AD12" s="2">
        <f t="shared" ref="AD12:AD37" si="0">SUM(AB12,Z12,X12,V12,T12,R12,P12,N12,L12,J12,H12,F12,D12)</f>
        <v>430</v>
      </c>
      <c r="AE12" s="2"/>
      <c r="AF12" s="2">
        <f t="shared" ref="AF12:AF37" si="1">SUM(AD12:AE12)</f>
        <v>430</v>
      </c>
      <c r="AG12" s="2">
        <f t="shared" ref="AG12:AG37" si="2">AVERAGE(AB12,Z12,X12,V12,T12,R12,P12,N12,L12,J12,H12,F12,D12)</f>
        <v>33.07692307692308</v>
      </c>
      <c r="AH12" s="2"/>
      <c r="AI12" s="2">
        <f t="shared" ref="AI12:AI37" si="3">AVERAGE(AG12:AH12)</f>
        <v>33.07692307692308</v>
      </c>
    </row>
    <row r="13" spans="1:35" ht="11.25" customHeight="1" x14ac:dyDescent="0.2">
      <c r="A13" s="12" t="s">
        <v>35</v>
      </c>
      <c r="B13" s="11"/>
      <c r="C13" s="10" t="s">
        <v>906</v>
      </c>
      <c r="D13" s="28">
        <v>30</v>
      </c>
      <c r="E13" s="9"/>
      <c r="F13" s="28">
        <v>59</v>
      </c>
      <c r="G13" s="9"/>
      <c r="H13" s="28">
        <v>42</v>
      </c>
      <c r="I13" s="9"/>
      <c r="J13" s="28">
        <v>40</v>
      </c>
      <c r="K13" s="9"/>
      <c r="L13" s="28">
        <v>10</v>
      </c>
      <c r="M13" s="9"/>
      <c r="N13" s="28">
        <v>41</v>
      </c>
      <c r="O13" s="9"/>
      <c r="P13" s="28">
        <v>19</v>
      </c>
      <c r="Q13" s="9"/>
      <c r="R13" s="28">
        <v>44</v>
      </c>
      <c r="S13" s="9"/>
      <c r="T13" s="28">
        <v>0</v>
      </c>
      <c r="U13" s="9"/>
      <c r="V13" s="28">
        <v>40</v>
      </c>
      <c r="W13" s="9"/>
      <c r="X13" s="28">
        <v>14</v>
      </c>
      <c r="Y13" s="9"/>
      <c r="Z13" s="28">
        <v>31</v>
      </c>
      <c r="AA13" s="9"/>
      <c r="AB13" s="28">
        <v>30</v>
      </c>
      <c r="AC13" s="8"/>
      <c r="AD13" s="2">
        <f t="shared" si="0"/>
        <v>400</v>
      </c>
      <c r="AE13" s="2"/>
      <c r="AF13" s="2">
        <f t="shared" si="1"/>
        <v>400</v>
      </c>
      <c r="AG13" s="2">
        <f t="shared" si="2"/>
        <v>30.76923076923077</v>
      </c>
      <c r="AH13" s="2"/>
      <c r="AI13" s="2">
        <f t="shared" si="3"/>
        <v>30.76923076923077</v>
      </c>
    </row>
    <row r="14" spans="1:35" ht="11.25" customHeight="1" x14ac:dyDescent="0.2">
      <c r="A14" s="12" t="s">
        <v>33</v>
      </c>
      <c r="B14" s="11"/>
      <c r="C14" s="10" t="s">
        <v>914</v>
      </c>
      <c r="D14" s="28">
        <v>30</v>
      </c>
      <c r="E14" s="9"/>
      <c r="F14" s="28">
        <v>30</v>
      </c>
      <c r="G14" s="9"/>
      <c r="H14" s="28">
        <v>42</v>
      </c>
      <c r="I14" s="9"/>
      <c r="J14" s="28">
        <v>40</v>
      </c>
      <c r="K14" s="9"/>
      <c r="L14" s="28">
        <v>20</v>
      </c>
      <c r="M14" s="9"/>
      <c r="N14" s="28">
        <v>43</v>
      </c>
      <c r="O14" s="9"/>
      <c r="P14" s="28">
        <v>23</v>
      </c>
      <c r="Q14" s="9"/>
      <c r="R14" s="28">
        <v>41</v>
      </c>
      <c r="S14" s="9"/>
      <c r="T14" s="28">
        <v>26</v>
      </c>
      <c r="U14" s="9"/>
      <c r="V14" s="28">
        <v>35</v>
      </c>
      <c r="W14" s="9"/>
      <c r="X14" s="28">
        <v>10</v>
      </c>
      <c r="Y14" s="9"/>
      <c r="Z14" s="28">
        <v>32</v>
      </c>
      <c r="AA14" s="9"/>
      <c r="AB14" s="28">
        <v>14</v>
      </c>
      <c r="AC14" s="8"/>
      <c r="AD14" s="2">
        <f t="shared" si="0"/>
        <v>386</v>
      </c>
      <c r="AE14" s="2"/>
      <c r="AF14" s="2">
        <f t="shared" si="1"/>
        <v>386</v>
      </c>
      <c r="AG14" s="2">
        <f t="shared" si="2"/>
        <v>29.692307692307693</v>
      </c>
      <c r="AH14" s="2"/>
      <c r="AI14" s="2">
        <f t="shared" si="3"/>
        <v>29.692307692307693</v>
      </c>
    </row>
    <row r="15" spans="1:35" ht="11.25" customHeight="1" x14ac:dyDescent="0.2">
      <c r="A15" s="12" t="s">
        <v>31</v>
      </c>
      <c r="B15" s="11"/>
      <c r="C15" s="10" t="s">
        <v>901</v>
      </c>
      <c r="D15" s="28">
        <v>34</v>
      </c>
      <c r="E15" s="9"/>
      <c r="F15" s="28">
        <v>26</v>
      </c>
      <c r="G15" s="9"/>
      <c r="H15" s="28">
        <v>42</v>
      </c>
      <c r="I15" s="9"/>
      <c r="J15" s="28">
        <v>38</v>
      </c>
      <c r="K15" s="9"/>
      <c r="L15" s="28">
        <v>20</v>
      </c>
      <c r="M15" s="9"/>
      <c r="N15" s="28">
        <v>48</v>
      </c>
      <c r="O15" s="9"/>
      <c r="P15" s="28">
        <v>17</v>
      </c>
      <c r="Q15" s="9"/>
      <c r="R15" s="28">
        <v>34</v>
      </c>
      <c r="S15" s="9"/>
      <c r="T15" s="28">
        <v>16</v>
      </c>
      <c r="U15" s="9"/>
      <c r="V15" s="28">
        <v>35</v>
      </c>
      <c r="W15" s="9"/>
      <c r="X15" s="28">
        <v>21</v>
      </c>
      <c r="Y15" s="9"/>
      <c r="Z15" s="28">
        <v>36</v>
      </c>
      <c r="AA15" s="9"/>
      <c r="AB15" s="28">
        <v>17</v>
      </c>
      <c r="AC15" s="8"/>
      <c r="AD15" s="2">
        <f t="shared" si="0"/>
        <v>384</v>
      </c>
      <c r="AE15" s="2"/>
      <c r="AF15" s="2">
        <f t="shared" si="1"/>
        <v>384</v>
      </c>
      <c r="AG15" s="2">
        <f t="shared" si="2"/>
        <v>29.53846153846154</v>
      </c>
      <c r="AH15" s="2"/>
      <c r="AI15" s="2">
        <f t="shared" si="3"/>
        <v>29.53846153846154</v>
      </c>
    </row>
    <row r="16" spans="1:35" ht="11.25" customHeight="1" x14ac:dyDescent="0.2">
      <c r="A16" s="12" t="s">
        <v>29</v>
      </c>
      <c r="B16" s="11"/>
      <c r="C16" s="10" t="s">
        <v>910</v>
      </c>
      <c r="D16" s="28">
        <v>31</v>
      </c>
      <c r="E16" s="9"/>
      <c r="F16" s="28">
        <v>24</v>
      </c>
      <c r="G16" s="9"/>
      <c r="H16" s="28">
        <v>42</v>
      </c>
      <c r="I16" s="9"/>
      <c r="J16" s="28">
        <v>41</v>
      </c>
      <c r="K16" s="9"/>
      <c r="L16" s="28">
        <v>20</v>
      </c>
      <c r="M16" s="9"/>
      <c r="N16" s="28">
        <v>44</v>
      </c>
      <c r="O16" s="9"/>
      <c r="P16" s="28">
        <v>29</v>
      </c>
      <c r="Q16" s="9"/>
      <c r="R16" s="28">
        <v>48</v>
      </c>
      <c r="S16" s="9"/>
      <c r="T16" s="28">
        <v>24</v>
      </c>
      <c r="U16" s="9"/>
      <c r="V16" s="28">
        <v>20</v>
      </c>
      <c r="W16" s="9"/>
      <c r="X16" s="28">
        <v>16</v>
      </c>
      <c r="Y16" s="9"/>
      <c r="Z16" s="28">
        <v>30</v>
      </c>
      <c r="AA16" s="9"/>
      <c r="AB16" s="28">
        <v>13</v>
      </c>
      <c r="AC16" s="8"/>
      <c r="AD16" s="2">
        <f t="shared" si="0"/>
        <v>382</v>
      </c>
      <c r="AE16" s="2"/>
      <c r="AF16" s="2">
        <f t="shared" si="1"/>
        <v>382</v>
      </c>
      <c r="AG16" s="2">
        <f t="shared" si="2"/>
        <v>29.384615384615383</v>
      </c>
      <c r="AH16" s="2"/>
      <c r="AI16" s="2">
        <f t="shared" si="3"/>
        <v>29.384615384615383</v>
      </c>
    </row>
    <row r="17" spans="1:35" ht="11.25" customHeight="1" x14ac:dyDescent="0.2">
      <c r="A17" s="12" t="s">
        <v>27</v>
      </c>
      <c r="B17" s="11"/>
      <c r="C17" s="10" t="s">
        <v>905</v>
      </c>
      <c r="D17" s="28">
        <v>34</v>
      </c>
      <c r="E17" s="9"/>
      <c r="F17" s="28">
        <v>23</v>
      </c>
      <c r="G17" s="9"/>
      <c r="H17" s="28">
        <v>42</v>
      </c>
      <c r="I17" s="9"/>
      <c r="J17" s="28">
        <v>29</v>
      </c>
      <c r="K17" s="9"/>
      <c r="L17" s="28">
        <v>30</v>
      </c>
      <c r="M17" s="9"/>
      <c r="N17" s="28">
        <v>46</v>
      </c>
      <c r="O17" s="9"/>
      <c r="P17" s="28">
        <v>29</v>
      </c>
      <c r="Q17" s="9"/>
      <c r="R17" s="28">
        <v>48</v>
      </c>
      <c r="S17" s="9"/>
      <c r="T17" s="28">
        <v>12</v>
      </c>
      <c r="U17" s="9"/>
      <c r="V17" s="28">
        <v>30</v>
      </c>
      <c r="W17" s="9"/>
      <c r="X17" s="28">
        <v>22</v>
      </c>
      <c r="Y17" s="9"/>
      <c r="Z17" s="28">
        <v>16</v>
      </c>
      <c r="AA17" s="9"/>
      <c r="AB17" s="28">
        <v>18</v>
      </c>
      <c r="AC17" s="8"/>
      <c r="AD17" s="2">
        <f t="shared" si="0"/>
        <v>379</v>
      </c>
      <c r="AE17" s="2"/>
      <c r="AF17" s="2">
        <f t="shared" si="1"/>
        <v>379</v>
      </c>
      <c r="AG17" s="2">
        <f t="shared" si="2"/>
        <v>29.153846153846153</v>
      </c>
      <c r="AH17" s="2"/>
      <c r="AI17" s="2">
        <f t="shared" si="3"/>
        <v>29.153846153846153</v>
      </c>
    </row>
    <row r="18" spans="1:35" ht="11.25" customHeight="1" x14ac:dyDescent="0.2">
      <c r="A18" s="12" t="s">
        <v>25</v>
      </c>
      <c r="B18" s="11"/>
      <c r="C18" s="10" t="s">
        <v>913</v>
      </c>
      <c r="D18" s="28">
        <v>31</v>
      </c>
      <c r="E18" s="9"/>
      <c r="F18" s="28">
        <v>30</v>
      </c>
      <c r="G18" s="9"/>
      <c r="H18" s="28">
        <v>42</v>
      </c>
      <c r="I18" s="9"/>
      <c r="J18" s="28">
        <v>39</v>
      </c>
      <c r="K18" s="9"/>
      <c r="L18" s="28">
        <v>10</v>
      </c>
      <c r="M18" s="9"/>
      <c r="N18" s="28">
        <v>36</v>
      </c>
      <c r="O18" s="9"/>
      <c r="P18" s="28">
        <v>23</v>
      </c>
      <c r="Q18" s="9"/>
      <c r="R18" s="28">
        <v>30</v>
      </c>
      <c r="S18" s="9"/>
      <c r="T18" s="28">
        <v>18</v>
      </c>
      <c r="U18" s="9"/>
      <c r="V18" s="28">
        <v>35</v>
      </c>
      <c r="W18" s="9"/>
      <c r="X18" s="28">
        <v>22</v>
      </c>
      <c r="Y18" s="9"/>
      <c r="Z18" s="28">
        <v>30</v>
      </c>
      <c r="AA18" s="9"/>
      <c r="AB18" s="28">
        <v>20</v>
      </c>
      <c r="AC18" s="8"/>
      <c r="AD18" s="2">
        <f t="shared" si="0"/>
        <v>366</v>
      </c>
      <c r="AE18" s="2"/>
      <c r="AF18" s="2">
        <f t="shared" si="1"/>
        <v>366</v>
      </c>
      <c r="AG18" s="2">
        <f t="shared" si="2"/>
        <v>28.153846153846153</v>
      </c>
      <c r="AH18" s="2"/>
      <c r="AI18" s="2">
        <f t="shared" si="3"/>
        <v>28.153846153846153</v>
      </c>
    </row>
    <row r="19" spans="1:35" ht="11.25" customHeight="1" x14ac:dyDescent="0.2">
      <c r="A19" s="12" t="s">
        <v>23</v>
      </c>
      <c r="B19" s="11"/>
      <c r="C19" s="10" t="s">
        <v>899</v>
      </c>
      <c r="D19" s="28">
        <v>29</v>
      </c>
      <c r="E19" s="9"/>
      <c r="F19" s="28">
        <v>30</v>
      </c>
      <c r="G19" s="9"/>
      <c r="H19" s="28">
        <v>36</v>
      </c>
      <c r="I19" s="9"/>
      <c r="J19" s="28">
        <v>54</v>
      </c>
      <c r="K19" s="9"/>
      <c r="L19" s="28">
        <v>20</v>
      </c>
      <c r="M19" s="9"/>
      <c r="N19" s="28">
        <v>40</v>
      </c>
      <c r="O19" s="9"/>
      <c r="P19" s="28">
        <v>16</v>
      </c>
      <c r="Q19" s="9"/>
      <c r="R19" s="28">
        <v>40</v>
      </c>
      <c r="S19" s="9"/>
      <c r="T19" s="28">
        <v>25</v>
      </c>
      <c r="U19" s="9"/>
      <c r="V19" s="28">
        <v>15</v>
      </c>
      <c r="W19" s="9"/>
      <c r="X19" s="28">
        <v>8</v>
      </c>
      <c r="Y19" s="9"/>
      <c r="Z19" s="28">
        <v>29</v>
      </c>
      <c r="AA19" s="9"/>
      <c r="AB19" s="28">
        <v>11</v>
      </c>
      <c r="AC19" s="8"/>
      <c r="AD19" s="2">
        <f t="shared" si="0"/>
        <v>353</v>
      </c>
      <c r="AE19" s="2"/>
      <c r="AF19" s="2">
        <f t="shared" si="1"/>
        <v>353</v>
      </c>
      <c r="AG19" s="2">
        <f t="shared" si="2"/>
        <v>27.153846153846153</v>
      </c>
      <c r="AH19" s="2"/>
      <c r="AI19" s="2">
        <f t="shared" si="3"/>
        <v>27.153846153846153</v>
      </c>
    </row>
    <row r="20" spans="1:35" ht="11.25" customHeight="1" x14ac:dyDescent="0.2">
      <c r="A20" s="12" t="s">
        <v>21</v>
      </c>
      <c r="B20" s="11"/>
      <c r="C20" s="10" t="s">
        <v>917</v>
      </c>
      <c r="D20" s="28">
        <v>33</v>
      </c>
      <c r="E20" s="9"/>
      <c r="F20" s="28">
        <v>48</v>
      </c>
      <c r="G20" s="9"/>
      <c r="H20" s="28">
        <v>36</v>
      </c>
      <c r="I20" s="9"/>
      <c r="J20" s="28">
        <v>8</v>
      </c>
      <c r="K20" s="9"/>
      <c r="L20" s="28">
        <v>12</v>
      </c>
      <c r="M20" s="9"/>
      <c r="N20" s="28">
        <v>36</v>
      </c>
      <c r="O20" s="9"/>
      <c r="P20" s="28">
        <v>22</v>
      </c>
      <c r="Q20" s="9"/>
      <c r="R20" s="28">
        <v>30</v>
      </c>
      <c r="S20" s="9"/>
      <c r="T20" s="28">
        <v>24</v>
      </c>
      <c r="U20" s="9"/>
      <c r="V20" s="28">
        <v>35</v>
      </c>
      <c r="W20" s="9"/>
      <c r="X20" s="28">
        <v>19</v>
      </c>
      <c r="Y20" s="9"/>
      <c r="Z20" s="28">
        <v>32</v>
      </c>
      <c r="AA20" s="9"/>
      <c r="AB20" s="28">
        <v>10</v>
      </c>
      <c r="AC20" s="8"/>
      <c r="AD20" s="2">
        <f t="shared" si="0"/>
        <v>345</v>
      </c>
      <c r="AE20" s="2"/>
      <c r="AF20" s="2">
        <f t="shared" si="1"/>
        <v>345</v>
      </c>
      <c r="AG20" s="2">
        <f t="shared" si="2"/>
        <v>26.53846153846154</v>
      </c>
      <c r="AH20" s="2"/>
      <c r="AI20" s="2">
        <f t="shared" si="3"/>
        <v>26.53846153846154</v>
      </c>
    </row>
    <row r="21" spans="1:35" ht="11.25" customHeight="1" x14ac:dyDescent="0.2">
      <c r="A21" s="12" t="s">
        <v>19</v>
      </c>
      <c r="B21" s="11"/>
      <c r="C21" s="10" t="s">
        <v>896</v>
      </c>
      <c r="D21" s="28">
        <v>28</v>
      </c>
      <c r="E21" s="9"/>
      <c r="F21" s="28">
        <v>27</v>
      </c>
      <c r="G21" s="9"/>
      <c r="H21" s="28">
        <v>30</v>
      </c>
      <c r="I21" s="9"/>
      <c r="J21" s="28">
        <v>23</v>
      </c>
      <c r="K21" s="9"/>
      <c r="L21" s="28">
        <v>12</v>
      </c>
      <c r="M21" s="9"/>
      <c r="N21" s="28">
        <v>53</v>
      </c>
      <c r="O21" s="9"/>
      <c r="P21" s="28">
        <v>28</v>
      </c>
      <c r="Q21" s="9"/>
      <c r="R21" s="28">
        <v>44</v>
      </c>
      <c r="S21" s="9"/>
      <c r="T21" s="28">
        <v>24</v>
      </c>
      <c r="U21" s="9"/>
      <c r="V21" s="28">
        <v>10</v>
      </c>
      <c r="W21" s="9"/>
      <c r="X21" s="28">
        <v>14</v>
      </c>
      <c r="Y21" s="9"/>
      <c r="Z21" s="28">
        <v>32</v>
      </c>
      <c r="AA21" s="9"/>
      <c r="AB21" s="28">
        <v>14</v>
      </c>
      <c r="AC21" s="8"/>
      <c r="AD21" s="2">
        <f t="shared" si="0"/>
        <v>339</v>
      </c>
      <c r="AE21" s="2"/>
      <c r="AF21" s="2">
        <f t="shared" si="1"/>
        <v>339</v>
      </c>
      <c r="AG21" s="2">
        <f t="shared" si="2"/>
        <v>26.076923076923077</v>
      </c>
      <c r="AH21" s="2"/>
      <c r="AI21" s="2">
        <f t="shared" si="3"/>
        <v>26.076923076923077</v>
      </c>
    </row>
    <row r="22" spans="1:35" ht="11.25" customHeight="1" x14ac:dyDescent="0.2">
      <c r="A22" s="12" t="s">
        <v>17</v>
      </c>
      <c r="B22" s="11"/>
      <c r="C22" s="10" t="s">
        <v>909</v>
      </c>
      <c r="D22" s="28">
        <v>31</v>
      </c>
      <c r="E22" s="9"/>
      <c r="F22" s="28">
        <v>26</v>
      </c>
      <c r="G22" s="9"/>
      <c r="H22" s="28">
        <v>36</v>
      </c>
      <c r="I22" s="9"/>
      <c r="J22" s="28">
        <v>30</v>
      </c>
      <c r="K22" s="9"/>
      <c r="L22" s="28">
        <v>20</v>
      </c>
      <c r="M22" s="9"/>
      <c r="N22" s="28">
        <v>42</v>
      </c>
      <c r="O22" s="9"/>
      <c r="P22" s="28">
        <v>21</v>
      </c>
      <c r="Q22" s="9"/>
      <c r="R22" s="28">
        <v>34</v>
      </c>
      <c r="S22" s="9"/>
      <c r="T22" s="28">
        <v>28</v>
      </c>
      <c r="U22" s="9"/>
      <c r="V22" s="28">
        <v>20</v>
      </c>
      <c r="W22" s="9"/>
      <c r="X22" s="28">
        <v>8</v>
      </c>
      <c r="Y22" s="9"/>
      <c r="Z22" s="28">
        <v>33</v>
      </c>
      <c r="AA22" s="9"/>
      <c r="AB22" s="28">
        <v>8</v>
      </c>
      <c r="AC22" s="8"/>
      <c r="AD22" s="2">
        <f t="shared" si="0"/>
        <v>337</v>
      </c>
      <c r="AE22" s="2"/>
      <c r="AF22" s="2">
        <f t="shared" si="1"/>
        <v>337</v>
      </c>
      <c r="AG22" s="2">
        <f t="shared" si="2"/>
        <v>25.923076923076923</v>
      </c>
      <c r="AH22" s="2"/>
      <c r="AI22" s="2">
        <f t="shared" si="3"/>
        <v>25.923076923076923</v>
      </c>
    </row>
    <row r="23" spans="1:35" ht="11.25" customHeight="1" x14ac:dyDescent="0.2">
      <c r="A23" s="12" t="s">
        <v>15</v>
      </c>
      <c r="B23" s="11"/>
      <c r="C23" s="10" t="s">
        <v>904</v>
      </c>
      <c r="D23" s="28">
        <v>31</v>
      </c>
      <c r="E23" s="9"/>
      <c r="F23" s="28">
        <v>23</v>
      </c>
      <c r="G23" s="9"/>
      <c r="H23" s="28">
        <v>36</v>
      </c>
      <c r="I23" s="9"/>
      <c r="J23" s="28">
        <v>32</v>
      </c>
      <c r="K23" s="9"/>
      <c r="L23" s="28">
        <v>20</v>
      </c>
      <c r="M23" s="9"/>
      <c r="N23" s="28">
        <v>37</v>
      </c>
      <c r="O23" s="9"/>
      <c r="P23" s="28">
        <v>26</v>
      </c>
      <c r="Q23" s="9"/>
      <c r="R23" s="28">
        <v>43</v>
      </c>
      <c r="S23" s="9"/>
      <c r="T23" s="28">
        <v>4</v>
      </c>
      <c r="U23" s="9"/>
      <c r="V23" s="28">
        <v>20</v>
      </c>
      <c r="W23" s="9"/>
      <c r="X23" s="28">
        <v>7</v>
      </c>
      <c r="Y23" s="9"/>
      <c r="Z23" s="28">
        <v>25</v>
      </c>
      <c r="AA23" s="9"/>
      <c r="AB23" s="28">
        <v>23</v>
      </c>
      <c r="AC23" s="8"/>
      <c r="AD23" s="2">
        <f t="shared" si="0"/>
        <v>327</v>
      </c>
      <c r="AE23" s="2"/>
      <c r="AF23" s="2">
        <f t="shared" si="1"/>
        <v>327</v>
      </c>
      <c r="AG23" s="2">
        <f t="shared" si="2"/>
        <v>25.153846153846153</v>
      </c>
      <c r="AH23" s="2"/>
      <c r="AI23" s="2">
        <f t="shared" si="3"/>
        <v>25.153846153846153</v>
      </c>
    </row>
    <row r="24" spans="1:35" ht="11.25" customHeight="1" x14ac:dyDescent="0.2">
      <c r="A24" s="12" t="s">
        <v>13</v>
      </c>
      <c r="B24" s="11"/>
      <c r="C24" s="10" t="s">
        <v>912</v>
      </c>
      <c r="D24" s="28">
        <v>31</v>
      </c>
      <c r="E24" s="9"/>
      <c r="F24" s="28">
        <v>10</v>
      </c>
      <c r="G24" s="9"/>
      <c r="H24" s="28">
        <v>42</v>
      </c>
      <c r="I24" s="9"/>
      <c r="J24" s="28">
        <v>38</v>
      </c>
      <c r="K24" s="9"/>
      <c r="L24" s="28">
        <v>10</v>
      </c>
      <c r="M24" s="9"/>
      <c r="N24" s="28">
        <v>27</v>
      </c>
      <c r="O24" s="9"/>
      <c r="P24" s="28">
        <v>17</v>
      </c>
      <c r="Q24" s="9"/>
      <c r="R24" s="28">
        <v>22</v>
      </c>
      <c r="S24" s="9"/>
      <c r="T24" s="28">
        <v>21</v>
      </c>
      <c r="U24" s="9"/>
      <c r="V24" s="28">
        <v>30</v>
      </c>
      <c r="W24" s="9"/>
      <c r="X24" s="28">
        <v>8</v>
      </c>
      <c r="Y24" s="9"/>
      <c r="Z24" s="28">
        <v>20</v>
      </c>
      <c r="AA24" s="9"/>
      <c r="AB24" s="28">
        <v>10</v>
      </c>
      <c r="AC24" s="8"/>
      <c r="AD24" s="2">
        <f t="shared" si="0"/>
        <v>286</v>
      </c>
      <c r="AE24" s="2"/>
      <c r="AF24" s="2">
        <f t="shared" si="1"/>
        <v>286</v>
      </c>
      <c r="AG24" s="2">
        <f t="shared" si="2"/>
        <v>22</v>
      </c>
      <c r="AH24" s="2"/>
      <c r="AI24" s="2">
        <f t="shared" si="3"/>
        <v>22</v>
      </c>
    </row>
    <row r="25" spans="1:35" ht="11.25" customHeight="1" x14ac:dyDescent="0.2">
      <c r="A25" s="12" t="s">
        <v>11</v>
      </c>
      <c r="B25" s="11"/>
      <c r="C25" s="10" t="s">
        <v>907</v>
      </c>
      <c r="D25" s="28">
        <v>22</v>
      </c>
      <c r="E25" s="9"/>
      <c r="F25" s="28">
        <v>0</v>
      </c>
      <c r="G25" s="9"/>
      <c r="H25" s="28">
        <v>36</v>
      </c>
      <c r="I25" s="9"/>
      <c r="J25" s="28">
        <v>32</v>
      </c>
      <c r="K25" s="9"/>
      <c r="L25" s="28">
        <v>25</v>
      </c>
      <c r="M25" s="9"/>
      <c r="N25" s="28">
        <v>37</v>
      </c>
      <c r="O25" s="9"/>
      <c r="P25" s="28">
        <v>28</v>
      </c>
      <c r="Q25" s="9"/>
      <c r="R25" s="28">
        <v>24</v>
      </c>
      <c r="S25" s="9"/>
      <c r="T25" s="28">
        <v>18</v>
      </c>
      <c r="U25" s="9"/>
      <c r="V25" s="28">
        <v>30</v>
      </c>
      <c r="W25" s="9"/>
      <c r="X25" s="28">
        <v>9</v>
      </c>
      <c r="Y25" s="9"/>
      <c r="Z25" s="28">
        <v>10</v>
      </c>
      <c r="AA25" s="9"/>
      <c r="AB25" s="28">
        <v>3</v>
      </c>
      <c r="AC25" s="8"/>
      <c r="AD25" s="2">
        <f t="shared" si="0"/>
        <v>274</v>
      </c>
      <c r="AE25" s="2"/>
      <c r="AF25" s="2">
        <f t="shared" si="1"/>
        <v>274</v>
      </c>
      <c r="AG25" s="2">
        <f t="shared" si="2"/>
        <v>21.076923076923077</v>
      </c>
      <c r="AH25" s="2"/>
      <c r="AI25" s="2">
        <f t="shared" si="3"/>
        <v>21.076923076923077</v>
      </c>
    </row>
    <row r="26" spans="1:35" ht="11.25" customHeight="1" x14ac:dyDescent="0.2">
      <c r="A26" s="12" t="s">
        <v>9</v>
      </c>
      <c r="B26" s="11"/>
      <c r="C26" s="10" t="s">
        <v>903</v>
      </c>
      <c r="D26" s="28">
        <v>25</v>
      </c>
      <c r="E26" s="9"/>
      <c r="F26" s="28">
        <v>23</v>
      </c>
      <c r="G26" s="9"/>
      <c r="H26" s="28">
        <v>42</v>
      </c>
      <c r="I26" s="9"/>
      <c r="J26" s="28">
        <v>19</v>
      </c>
      <c r="K26" s="9"/>
      <c r="L26" s="28">
        <v>10</v>
      </c>
      <c r="M26" s="9"/>
      <c r="N26" s="28">
        <v>33</v>
      </c>
      <c r="O26" s="9"/>
      <c r="P26" s="28">
        <v>20</v>
      </c>
      <c r="Q26" s="9"/>
      <c r="R26" s="28">
        <v>28</v>
      </c>
      <c r="S26" s="9"/>
      <c r="T26" s="28">
        <v>8</v>
      </c>
      <c r="U26" s="9"/>
      <c r="V26" s="28">
        <v>20</v>
      </c>
      <c r="W26" s="9"/>
      <c r="X26" s="28">
        <v>9</v>
      </c>
      <c r="Y26" s="9"/>
      <c r="Z26" s="28">
        <v>29</v>
      </c>
      <c r="AA26" s="9"/>
      <c r="AB26" s="28">
        <v>8</v>
      </c>
      <c r="AC26" s="8"/>
      <c r="AD26" s="2">
        <f t="shared" si="0"/>
        <v>274</v>
      </c>
      <c r="AE26" s="2"/>
      <c r="AF26" s="2">
        <f t="shared" si="1"/>
        <v>274</v>
      </c>
      <c r="AG26" s="2">
        <f t="shared" si="2"/>
        <v>21.076923076923077</v>
      </c>
      <c r="AH26" s="2"/>
      <c r="AI26" s="2">
        <f t="shared" si="3"/>
        <v>21.076923076923077</v>
      </c>
    </row>
    <row r="27" spans="1:35" ht="11.25" customHeight="1" x14ac:dyDescent="0.2">
      <c r="A27" s="12" t="s">
        <v>7</v>
      </c>
      <c r="B27" s="11"/>
      <c r="C27" s="10" t="s">
        <v>894</v>
      </c>
      <c r="D27" s="28">
        <v>24</v>
      </c>
      <c r="E27" s="9"/>
      <c r="F27" s="28">
        <v>9</v>
      </c>
      <c r="G27" s="9"/>
      <c r="H27" s="28">
        <v>36</v>
      </c>
      <c r="I27" s="9"/>
      <c r="J27" s="28">
        <v>19</v>
      </c>
      <c r="K27" s="9"/>
      <c r="L27" s="28">
        <v>17</v>
      </c>
      <c r="M27" s="9"/>
      <c r="N27" s="28">
        <v>23</v>
      </c>
      <c r="O27" s="9"/>
      <c r="P27" s="28">
        <v>23</v>
      </c>
      <c r="Q27" s="9"/>
      <c r="R27" s="28">
        <v>43</v>
      </c>
      <c r="S27" s="9"/>
      <c r="T27" s="28">
        <v>0</v>
      </c>
      <c r="U27" s="9"/>
      <c r="V27" s="28">
        <v>20</v>
      </c>
      <c r="W27" s="9"/>
      <c r="X27" s="28">
        <v>8</v>
      </c>
      <c r="Y27" s="9"/>
      <c r="Z27" s="28">
        <v>14</v>
      </c>
      <c r="AA27" s="9"/>
      <c r="AB27" s="28">
        <v>2</v>
      </c>
      <c r="AC27" s="8"/>
      <c r="AD27" s="2">
        <f t="shared" si="0"/>
        <v>238</v>
      </c>
      <c r="AE27" s="2"/>
      <c r="AF27" s="2">
        <f t="shared" si="1"/>
        <v>238</v>
      </c>
      <c r="AG27" s="2">
        <f t="shared" si="2"/>
        <v>18.307692307692307</v>
      </c>
      <c r="AH27" s="2"/>
      <c r="AI27" s="2">
        <f t="shared" si="3"/>
        <v>18.307692307692307</v>
      </c>
    </row>
    <row r="28" spans="1:35" ht="11.25" customHeight="1" x14ac:dyDescent="0.2">
      <c r="A28" s="12" t="s">
        <v>5</v>
      </c>
      <c r="B28" s="11"/>
      <c r="C28" s="10" t="s">
        <v>918</v>
      </c>
      <c r="D28" s="28">
        <v>23</v>
      </c>
      <c r="E28" s="9"/>
      <c r="F28" s="28">
        <v>11</v>
      </c>
      <c r="G28" s="9"/>
      <c r="H28" s="28">
        <v>36</v>
      </c>
      <c r="I28" s="9"/>
      <c r="J28" s="28">
        <v>16</v>
      </c>
      <c r="K28" s="9"/>
      <c r="L28" s="9">
        <v>0</v>
      </c>
      <c r="M28" s="9"/>
      <c r="N28" s="28">
        <v>18</v>
      </c>
      <c r="O28" s="9"/>
      <c r="P28" s="28">
        <v>30</v>
      </c>
      <c r="Q28" s="9"/>
      <c r="R28" s="28">
        <v>27</v>
      </c>
      <c r="S28" s="9"/>
      <c r="T28" s="28">
        <v>0</v>
      </c>
      <c r="U28" s="9"/>
      <c r="V28" s="28">
        <v>30</v>
      </c>
      <c r="W28" s="9"/>
      <c r="X28" s="28">
        <v>17</v>
      </c>
      <c r="Y28" s="9"/>
      <c r="Z28" s="28">
        <v>12</v>
      </c>
      <c r="AA28" s="9"/>
      <c r="AB28" s="28">
        <v>5</v>
      </c>
      <c r="AC28" s="8"/>
      <c r="AD28" s="2">
        <f t="shared" si="0"/>
        <v>225</v>
      </c>
      <c r="AE28" s="2"/>
      <c r="AF28" s="2">
        <f t="shared" si="1"/>
        <v>225</v>
      </c>
      <c r="AG28" s="2">
        <f t="shared" si="2"/>
        <v>17.307692307692307</v>
      </c>
      <c r="AH28" s="2"/>
      <c r="AI28" s="2">
        <f t="shared" si="3"/>
        <v>17.307692307692307</v>
      </c>
    </row>
    <row r="29" spans="1:35" ht="11.25" customHeight="1" x14ac:dyDescent="0.2">
      <c r="A29" s="12" t="s">
        <v>3</v>
      </c>
      <c r="B29" s="11"/>
      <c r="C29" s="10" t="s">
        <v>916</v>
      </c>
      <c r="D29" s="28">
        <v>33</v>
      </c>
      <c r="E29" s="9"/>
      <c r="F29" s="28">
        <v>24</v>
      </c>
      <c r="G29" s="9"/>
      <c r="H29" s="28">
        <v>36</v>
      </c>
      <c r="I29" s="9"/>
      <c r="J29" s="28">
        <v>17</v>
      </c>
      <c r="K29" s="9"/>
      <c r="L29" s="28">
        <v>5</v>
      </c>
      <c r="M29" s="9"/>
      <c r="N29" s="28">
        <v>27</v>
      </c>
      <c r="O29" s="9"/>
      <c r="P29" s="28">
        <v>25</v>
      </c>
      <c r="Q29" s="9"/>
      <c r="R29" s="28">
        <v>33</v>
      </c>
      <c r="S29" s="9"/>
      <c r="T29" s="28">
        <v>0</v>
      </c>
      <c r="U29" s="9"/>
      <c r="V29" s="28">
        <v>0</v>
      </c>
      <c r="W29" s="9"/>
      <c r="X29" s="28">
        <v>6</v>
      </c>
      <c r="Y29" s="9"/>
      <c r="Z29" s="28">
        <v>4</v>
      </c>
      <c r="AA29" s="9"/>
      <c r="AB29" s="28">
        <v>10</v>
      </c>
      <c r="AC29" s="8"/>
      <c r="AD29" s="2">
        <f t="shared" si="0"/>
        <v>220</v>
      </c>
      <c r="AE29" s="2"/>
      <c r="AF29" s="2">
        <f t="shared" si="1"/>
        <v>220</v>
      </c>
      <c r="AG29" s="2">
        <f t="shared" si="2"/>
        <v>16.923076923076923</v>
      </c>
      <c r="AH29" s="2"/>
      <c r="AI29" s="2">
        <f t="shared" si="3"/>
        <v>16.923076923076923</v>
      </c>
    </row>
    <row r="30" spans="1:35" ht="11.25" customHeight="1" x14ac:dyDescent="0.2">
      <c r="A30" s="12" t="s">
        <v>1</v>
      </c>
      <c r="B30" s="11"/>
      <c r="C30" s="10" t="s">
        <v>908</v>
      </c>
      <c r="D30" s="28">
        <v>17</v>
      </c>
      <c r="E30" s="9"/>
      <c r="F30" s="28">
        <v>0</v>
      </c>
      <c r="G30" s="9"/>
      <c r="H30" s="28">
        <v>36</v>
      </c>
      <c r="I30" s="9"/>
      <c r="J30" s="28">
        <v>20</v>
      </c>
      <c r="K30" s="9"/>
      <c r="L30" s="28">
        <v>10</v>
      </c>
      <c r="M30" s="9"/>
      <c r="N30" s="28">
        <v>22</v>
      </c>
      <c r="O30" s="9"/>
      <c r="P30" s="28">
        <v>12</v>
      </c>
      <c r="Q30" s="9"/>
      <c r="R30" s="28">
        <v>15</v>
      </c>
      <c r="S30" s="9"/>
      <c r="T30" s="28">
        <v>3</v>
      </c>
      <c r="U30" s="9"/>
      <c r="V30" s="28">
        <v>10</v>
      </c>
      <c r="W30" s="9"/>
      <c r="X30" s="28">
        <v>15</v>
      </c>
      <c r="Y30" s="9"/>
      <c r="Z30" s="28">
        <v>5</v>
      </c>
      <c r="AA30" s="9"/>
      <c r="AB30" s="28">
        <v>5</v>
      </c>
      <c r="AC30" s="8"/>
      <c r="AD30" s="2">
        <f t="shared" si="0"/>
        <v>170</v>
      </c>
      <c r="AE30" s="2"/>
      <c r="AF30" s="2">
        <f t="shared" si="1"/>
        <v>170</v>
      </c>
      <c r="AG30" s="2">
        <f t="shared" si="2"/>
        <v>13.076923076923077</v>
      </c>
      <c r="AH30" s="2"/>
      <c r="AI30" s="2">
        <f t="shared" si="3"/>
        <v>13.076923076923077</v>
      </c>
    </row>
    <row r="31" spans="1:35" ht="11.25" customHeight="1" x14ac:dyDescent="0.2">
      <c r="A31" s="12" t="s">
        <v>73</v>
      </c>
      <c r="B31" s="11"/>
      <c r="C31" s="10" t="s">
        <v>915</v>
      </c>
      <c r="D31" s="28">
        <v>13</v>
      </c>
      <c r="E31" s="9"/>
      <c r="F31" s="28">
        <v>11</v>
      </c>
      <c r="G31" s="9"/>
      <c r="H31" s="28">
        <v>30</v>
      </c>
      <c r="I31" s="9"/>
      <c r="J31" s="28">
        <v>7</v>
      </c>
      <c r="K31" s="9"/>
      <c r="L31" s="9">
        <v>0</v>
      </c>
      <c r="M31" s="9"/>
      <c r="N31" s="28">
        <v>19</v>
      </c>
      <c r="O31" s="9"/>
      <c r="P31" s="28">
        <v>21</v>
      </c>
      <c r="Q31" s="9"/>
      <c r="R31" s="28">
        <v>32</v>
      </c>
      <c r="S31" s="9"/>
      <c r="T31" s="28">
        <v>0</v>
      </c>
      <c r="U31" s="9"/>
      <c r="V31" s="28">
        <v>20</v>
      </c>
      <c r="W31" s="9"/>
      <c r="X31" s="28">
        <v>1</v>
      </c>
      <c r="Y31" s="9"/>
      <c r="Z31" s="28">
        <v>4</v>
      </c>
      <c r="AA31" s="9"/>
      <c r="AB31" s="28">
        <v>10</v>
      </c>
      <c r="AC31" s="8"/>
      <c r="AD31" s="2">
        <f t="shared" si="0"/>
        <v>168</v>
      </c>
      <c r="AE31" s="2"/>
      <c r="AF31" s="2">
        <f t="shared" si="1"/>
        <v>168</v>
      </c>
      <c r="AG31" s="2">
        <f t="shared" si="2"/>
        <v>12.923076923076923</v>
      </c>
      <c r="AH31" s="2"/>
      <c r="AI31" s="2">
        <f t="shared" si="3"/>
        <v>12.923076923076923</v>
      </c>
    </row>
    <row r="32" spans="1:35" ht="11.25" customHeight="1" x14ac:dyDescent="0.2">
      <c r="A32" s="12" t="s">
        <v>87</v>
      </c>
      <c r="B32" s="11"/>
      <c r="C32" s="10" t="s">
        <v>898</v>
      </c>
      <c r="D32" s="28">
        <v>30</v>
      </c>
      <c r="E32" s="9"/>
      <c r="F32" s="28">
        <v>0</v>
      </c>
      <c r="G32" s="9"/>
      <c r="H32" s="28">
        <v>36</v>
      </c>
      <c r="I32" s="9"/>
      <c r="J32" s="28">
        <v>19</v>
      </c>
      <c r="K32" s="9"/>
      <c r="L32" s="28">
        <v>10</v>
      </c>
      <c r="M32" s="9"/>
      <c r="N32" s="28">
        <v>26</v>
      </c>
      <c r="O32" s="9"/>
      <c r="P32" s="28">
        <v>15</v>
      </c>
      <c r="Q32" s="9"/>
      <c r="R32" s="28">
        <v>17</v>
      </c>
      <c r="S32" s="9"/>
      <c r="T32" s="9">
        <v>0</v>
      </c>
      <c r="U32" s="9"/>
      <c r="V32" s="28">
        <v>0</v>
      </c>
      <c r="W32" s="9"/>
      <c r="X32" s="28">
        <v>9</v>
      </c>
      <c r="Y32" s="9"/>
      <c r="Z32" s="9">
        <v>0</v>
      </c>
      <c r="AA32" s="9"/>
      <c r="AB32" s="28">
        <v>5</v>
      </c>
      <c r="AC32" s="8"/>
      <c r="AD32" s="2">
        <f t="shared" si="0"/>
        <v>167</v>
      </c>
      <c r="AE32" s="2"/>
      <c r="AF32" s="2">
        <f t="shared" si="1"/>
        <v>167</v>
      </c>
      <c r="AG32" s="2">
        <f t="shared" si="2"/>
        <v>12.846153846153847</v>
      </c>
      <c r="AH32" s="2"/>
      <c r="AI32" s="2">
        <f t="shared" si="3"/>
        <v>12.846153846153847</v>
      </c>
    </row>
    <row r="33" spans="1:35" ht="11.25" customHeight="1" x14ac:dyDescent="0.2">
      <c r="A33" s="12" t="s">
        <v>85</v>
      </c>
      <c r="B33" s="11"/>
      <c r="C33" s="10" t="s">
        <v>902</v>
      </c>
      <c r="D33" s="28">
        <v>18</v>
      </c>
      <c r="E33" s="9"/>
      <c r="F33" s="28">
        <v>27</v>
      </c>
      <c r="G33" s="9"/>
      <c r="H33" s="28">
        <v>36</v>
      </c>
      <c r="I33" s="9"/>
      <c r="J33" s="28">
        <v>19</v>
      </c>
      <c r="K33" s="9"/>
      <c r="L33" s="28">
        <v>10</v>
      </c>
      <c r="M33" s="9"/>
      <c r="N33" s="28">
        <v>26</v>
      </c>
      <c r="O33" s="9"/>
      <c r="P33" s="28">
        <v>12</v>
      </c>
      <c r="Q33" s="9"/>
      <c r="R33" s="28">
        <v>5</v>
      </c>
      <c r="S33" s="9"/>
      <c r="T33" s="28">
        <v>0</v>
      </c>
      <c r="U33" s="9"/>
      <c r="V33" s="28">
        <v>0</v>
      </c>
      <c r="W33" s="9"/>
      <c r="X33" s="28">
        <v>2</v>
      </c>
      <c r="Y33" s="9"/>
      <c r="Z33" s="28">
        <v>4</v>
      </c>
      <c r="AA33" s="9"/>
      <c r="AB33" s="28">
        <v>5</v>
      </c>
      <c r="AC33" s="8"/>
      <c r="AD33" s="2">
        <f t="shared" si="0"/>
        <v>164</v>
      </c>
      <c r="AE33" s="2"/>
      <c r="AF33" s="2">
        <f t="shared" si="1"/>
        <v>164</v>
      </c>
      <c r="AG33" s="2">
        <f t="shared" si="2"/>
        <v>12.615384615384615</v>
      </c>
      <c r="AH33" s="2"/>
      <c r="AI33" s="2">
        <f t="shared" si="3"/>
        <v>12.615384615384615</v>
      </c>
    </row>
    <row r="34" spans="1:35" ht="11.25" customHeight="1" x14ac:dyDescent="0.2">
      <c r="A34" s="12" t="s">
        <v>83</v>
      </c>
      <c r="B34" s="11"/>
      <c r="C34" s="10" t="s">
        <v>919</v>
      </c>
      <c r="D34" s="28">
        <v>24</v>
      </c>
      <c r="E34" s="9"/>
      <c r="F34" s="28">
        <v>5</v>
      </c>
      <c r="G34" s="9"/>
      <c r="H34" s="28">
        <v>36</v>
      </c>
      <c r="I34" s="9"/>
      <c r="J34" s="28">
        <v>15</v>
      </c>
      <c r="K34" s="9"/>
      <c r="L34" s="28">
        <v>2</v>
      </c>
      <c r="M34" s="9"/>
      <c r="N34" s="28">
        <v>3</v>
      </c>
      <c r="O34" s="9"/>
      <c r="P34" s="28">
        <v>11</v>
      </c>
      <c r="Q34" s="9"/>
      <c r="R34" s="28">
        <v>13</v>
      </c>
      <c r="S34" s="9"/>
      <c r="T34" s="28">
        <v>10</v>
      </c>
      <c r="U34" s="9"/>
      <c r="V34" s="28">
        <v>20</v>
      </c>
      <c r="W34" s="9"/>
      <c r="X34" s="28">
        <v>6</v>
      </c>
      <c r="Y34" s="9"/>
      <c r="Z34" s="28">
        <v>7</v>
      </c>
      <c r="AA34" s="9"/>
      <c r="AB34" s="28">
        <v>5</v>
      </c>
      <c r="AC34" s="8"/>
      <c r="AD34" s="2">
        <f t="shared" si="0"/>
        <v>157</v>
      </c>
      <c r="AE34" s="2"/>
      <c r="AF34" s="2">
        <f t="shared" si="1"/>
        <v>157</v>
      </c>
      <c r="AG34" s="2">
        <f t="shared" si="2"/>
        <v>12.076923076923077</v>
      </c>
      <c r="AH34" s="2"/>
      <c r="AI34" s="2">
        <f t="shared" si="3"/>
        <v>12.076923076923077</v>
      </c>
    </row>
    <row r="35" spans="1:35" ht="11.25" customHeight="1" x14ac:dyDescent="0.2">
      <c r="A35" s="12" t="s">
        <v>80</v>
      </c>
      <c r="B35" s="11"/>
      <c r="C35" s="10" t="s">
        <v>893</v>
      </c>
      <c r="D35" s="28">
        <v>2</v>
      </c>
      <c r="E35" s="9"/>
      <c r="F35" s="28">
        <v>10</v>
      </c>
      <c r="G35" s="9"/>
      <c r="H35" s="28">
        <v>36</v>
      </c>
      <c r="I35" s="9"/>
      <c r="J35" s="28">
        <v>17</v>
      </c>
      <c r="K35" s="9"/>
      <c r="L35" s="9">
        <v>0</v>
      </c>
      <c r="M35" s="9"/>
      <c r="N35" s="28">
        <v>15</v>
      </c>
      <c r="O35" s="9"/>
      <c r="P35" s="28">
        <v>16</v>
      </c>
      <c r="Q35" s="9"/>
      <c r="R35" s="28">
        <v>15</v>
      </c>
      <c r="S35" s="9"/>
      <c r="T35" s="28">
        <v>12</v>
      </c>
      <c r="U35" s="9"/>
      <c r="V35" s="28">
        <v>5</v>
      </c>
      <c r="W35" s="9"/>
      <c r="X35" s="28">
        <v>3</v>
      </c>
      <c r="Y35" s="9"/>
      <c r="Z35" s="28">
        <v>20</v>
      </c>
      <c r="AA35" s="9"/>
      <c r="AB35" s="28">
        <v>5</v>
      </c>
      <c r="AC35" s="8"/>
      <c r="AD35" s="2">
        <f t="shared" si="0"/>
        <v>156</v>
      </c>
      <c r="AE35" s="2"/>
      <c r="AF35" s="2">
        <f t="shared" si="1"/>
        <v>156</v>
      </c>
      <c r="AG35" s="2">
        <f t="shared" si="2"/>
        <v>12</v>
      </c>
      <c r="AH35" s="2"/>
      <c r="AI35" s="2">
        <f t="shared" si="3"/>
        <v>12</v>
      </c>
    </row>
    <row r="36" spans="1:35" ht="11.25" customHeight="1" x14ac:dyDescent="0.2">
      <c r="A36" s="12" t="s">
        <v>76</v>
      </c>
      <c r="B36" s="11"/>
      <c r="C36" s="10" t="s">
        <v>897</v>
      </c>
      <c r="D36" s="28">
        <v>20</v>
      </c>
      <c r="E36" s="9"/>
      <c r="F36" s="28">
        <v>11</v>
      </c>
      <c r="G36" s="9"/>
      <c r="H36" s="28">
        <v>30</v>
      </c>
      <c r="I36" s="9"/>
      <c r="J36" s="28">
        <v>13</v>
      </c>
      <c r="K36" s="9"/>
      <c r="L36" s="28">
        <v>10</v>
      </c>
      <c r="M36" s="9"/>
      <c r="N36" s="28">
        <v>5</v>
      </c>
      <c r="O36" s="9"/>
      <c r="P36" s="28">
        <v>21</v>
      </c>
      <c r="Q36" s="9"/>
      <c r="R36" s="28">
        <v>8</v>
      </c>
      <c r="S36" s="9"/>
      <c r="T36" s="28">
        <v>12</v>
      </c>
      <c r="U36" s="9"/>
      <c r="V36" s="28">
        <v>10</v>
      </c>
      <c r="W36" s="9"/>
      <c r="X36" s="28">
        <v>6</v>
      </c>
      <c r="Y36" s="9"/>
      <c r="Z36" s="28">
        <v>4</v>
      </c>
      <c r="AA36" s="9"/>
      <c r="AB36" s="28">
        <v>5</v>
      </c>
      <c r="AC36" s="8"/>
      <c r="AD36" s="2">
        <f t="shared" si="0"/>
        <v>155</v>
      </c>
      <c r="AE36" s="2"/>
      <c r="AF36" s="2">
        <f t="shared" si="1"/>
        <v>155</v>
      </c>
      <c r="AG36" s="2">
        <f t="shared" si="2"/>
        <v>11.923076923076923</v>
      </c>
      <c r="AH36" s="2"/>
      <c r="AI36" s="2">
        <f t="shared" si="3"/>
        <v>11.923076923076923</v>
      </c>
    </row>
    <row r="37" spans="1:35" ht="11.25" customHeight="1" thickBot="1" x14ac:dyDescent="0.25">
      <c r="A37" s="7" t="s">
        <v>40</v>
      </c>
      <c r="B37" s="6"/>
      <c r="C37" s="5" t="s">
        <v>911</v>
      </c>
      <c r="D37" s="29">
        <v>13</v>
      </c>
      <c r="E37" s="4"/>
      <c r="F37" s="29">
        <v>0</v>
      </c>
      <c r="G37" s="4"/>
      <c r="H37" s="29">
        <v>30</v>
      </c>
      <c r="I37" s="4"/>
      <c r="J37" s="29">
        <v>18</v>
      </c>
      <c r="K37" s="4"/>
      <c r="L37" s="4">
        <v>0</v>
      </c>
      <c r="M37" s="4"/>
      <c r="N37" s="29">
        <v>18</v>
      </c>
      <c r="O37" s="4"/>
      <c r="P37" s="29">
        <v>5</v>
      </c>
      <c r="Q37" s="4"/>
      <c r="R37" s="29">
        <v>11</v>
      </c>
      <c r="S37" s="4"/>
      <c r="T37" s="29">
        <v>12</v>
      </c>
      <c r="U37" s="4"/>
      <c r="V37" s="29">
        <v>25</v>
      </c>
      <c r="W37" s="4"/>
      <c r="X37" s="29">
        <v>2</v>
      </c>
      <c r="Y37" s="4"/>
      <c r="Z37" s="29">
        <v>3</v>
      </c>
      <c r="AA37" s="4"/>
      <c r="AB37" s="29">
        <v>5</v>
      </c>
      <c r="AC37" s="3"/>
      <c r="AD37" s="2">
        <f t="shared" si="0"/>
        <v>142</v>
      </c>
      <c r="AE37" s="2"/>
      <c r="AF37" s="2">
        <f t="shared" si="1"/>
        <v>142</v>
      </c>
      <c r="AG37" s="2">
        <f t="shared" si="2"/>
        <v>10.923076923076923</v>
      </c>
      <c r="AH37" s="2"/>
      <c r="AI37" s="2">
        <f t="shared" si="3"/>
        <v>10.923076923076923</v>
      </c>
    </row>
  </sheetData>
  <sortState xmlns:xlrd2="http://schemas.microsoft.com/office/spreadsheetml/2017/richdata2" ref="B12:AI37">
    <sortCondition descending="1" ref="AD12:AD37"/>
  </sortState>
  <mergeCells count="39">
    <mergeCell ref="AD7:AE7"/>
    <mergeCell ref="AG7:AH7"/>
    <mergeCell ref="B3:T3"/>
    <mergeCell ref="B4:C4"/>
    <mergeCell ref="D4:G4"/>
    <mergeCell ref="H4:T4"/>
    <mergeCell ref="B5:C5"/>
    <mergeCell ref="H5:T5"/>
    <mergeCell ref="H7:I7"/>
    <mergeCell ref="J7:K7"/>
    <mergeCell ref="L7:M7"/>
    <mergeCell ref="N7:O7"/>
    <mergeCell ref="P7:Q7"/>
    <mergeCell ref="R7:S7"/>
    <mergeCell ref="T7:U7"/>
    <mergeCell ref="V7:W7"/>
    <mergeCell ref="A7:A11"/>
    <mergeCell ref="B7:B8"/>
    <mergeCell ref="C7:C8"/>
    <mergeCell ref="D7:E7"/>
    <mergeCell ref="F7:G7"/>
    <mergeCell ref="B10:C10"/>
    <mergeCell ref="B11:C11"/>
    <mergeCell ref="X7:Y7"/>
    <mergeCell ref="Z7:AA7"/>
    <mergeCell ref="AB7:AC7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X8:Y8"/>
    <mergeCell ref="Z8:AA8"/>
    <mergeCell ref="AB8:AC8"/>
  </mergeCells>
  <pageMargins left="0.39370078740157477" right="0.39370078740157477" top="0.39370078740157477" bottom="0.39370078740157477" header="0" footer="0"/>
  <pageSetup paperSize="9" scale="0" fitToHeight="0" pageOrder="overThenDown" orientation="landscape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BA06A-06B6-4E23-8B0E-6124A3F2554E}">
  <sheetPr>
    <outlinePr summaryBelow="0" summaryRight="0"/>
    <pageSetUpPr autoPageBreaks="0" fitToPage="1"/>
  </sheetPr>
  <dimension ref="A1:AI41"/>
  <sheetViews>
    <sheetView topLeftCell="A9" workbookViewId="0">
      <selection activeCell="B12" sqref="B12:B41"/>
    </sheetView>
  </sheetViews>
  <sheetFormatPr defaultColWidth="9.109375" defaultRowHeight="10.199999999999999" x14ac:dyDescent="0.2"/>
  <cols>
    <col min="1" max="1" width="5" style="1" customWidth="1"/>
    <col min="2" max="2" width="17" style="1" customWidth="1"/>
    <col min="3" max="3" width="10" style="1" customWidth="1"/>
    <col min="4" max="29" width="4" style="1" customWidth="1"/>
    <col min="30" max="256" width="9.109375" style="1" customWidth="1"/>
    <col min="257" max="16384" width="9.109375" style="1"/>
  </cols>
  <sheetData>
    <row r="1" spans="1:35" ht="11.25" customHeight="1" x14ac:dyDescent="0.2">
      <c r="B1" s="25" t="s">
        <v>70</v>
      </c>
    </row>
    <row r="2" spans="1:35" ht="11.25" customHeight="1" x14ac:dyDescent="0.2"/>
    <row r="3" spans="1:35" ht="11.25" customHeight="1" x14ac:dyDescent="0.2">
      <c r="B3" s="48" t="s">
        <v>958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35" ht="11.25" customHeight="1" x14ac:dyDescent="0.2">
      <c r="B4" s="48" t="s">
        <v>957</v>
      </c>
      <c r="C4" s="48"/>
      <c r="D4" s="48" t="s">
        <v>446</v>
      </c>
      <c r="E4" s="48"/>
      <c r="F4" s="48"/>
      <c r="G4" s="48"/>
      <c r="H4" s="48" t="s">
        <v>824</v>
      </c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1:35" ht="11.25" customHeight="1" x14ac:dyDescent="0.2">
      <c r="B5" s="48" t="s">
        <v>66</v>
      </c>
      <c r="C5" s="48"/>
      <c r="H5" s="48" t="s">
        <v>825</v>
      </c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1:35" ht="11.25" customHeight="1" thickBot="1" x14ac:dyDescent="0.25"/>
    <row r="7" spans="1:35" ht="99.9" customHeight="1" thickBot="1" x14ac:dyDescent="0.25">
      <c r="A7" s="39" t="s">
        <v>64</v>
      </c>
      <c r="B7" s="42" t="s">
        <v>63</v>
      </c>
      <c r="C7" s="42" t="s">
        <v>62</v>
      </c>
      <c r="D7" s="36" t="s">
        <v>445</v>
      </c>
      <c r="E7" s="36"/>
      <c r="F7" s="36" t="s">
        <v>444</v>
      </c>
      <c r="G7" s="36"/>
      <c r="H7" s="36" t="s">
        <v>443</v>
      </c>
      <c r="I7" s="36"/>
      <c r="J7" s="36" t="s">
        <v>891</v>
      </c>
      <c r="K7" s="36"/>
      <c r="L7" s="36" t="s">
        <v>890</v>
      </c>
      <c r="M7" s="36"/>
      <c r="N7" s="36" t="s">
        <v>889</v>
      </c>
      <c r="O7" s="36"/>
      <c r="P7" s="36" t="s">
        <v>888</v>
      </c>
      <c r="Q7" s="36"/>
      <c r="R7" s="36" t="s">
        <v>887</v>
      </c>
      <c r="S7" s="36"/>
      <c r="T7" s="36" t="s">
        <v>119</v>
      </c>
      <c r="U7" s="36"/>
      <c r="V7" s="36" t="s">
        <v>439</v>
      </c>
      <c r="W7" s="36"/>
      <c r="X7" s="36" t="s">
        <v>438</v>
      </c>
      <c r="Y7" s="36"/>
      <c r="Z7" s="36" t="s">
        <v>436</v>
      </c>
      <c r="AA7" s="36"/>
      <c r="AB7" s="49" t="s">
        <v>746</v>
      </c>
      <c r="AC7" s="49"/>
      <c r="AD7" s="45" t="s">
        <v>56</v>
      </c>
      <c r="AE7" s="46"/>
      <c r="AF7" s="24" t="s">
        <v>54</v>
      </c>
      <c r="AG7" s="47" t="s">
        <v>55</v>
      </c>
      <c r="AH7" s="46"/>
      <c r="AI7" s="23" t="s">
        <v>54</v>
      </c>
    </row>
    <row r="8" spans="1:35" ht="75" customHeight="1" x14ac:dyDescent="0.2">
      <c r="A8" s="40"/>
      <c r="B8" s="43"/>
      <c r="C8" s="43"/>
      <c r="D8" s="37" t="s">
        <v>435</v>
      </c>
      <c r="E8" s="37"/>
      <c r="F8" s="37" t="s">
        <v>956</v>
      </c>
      <c r="G8" s="37"/>
      <c r="H8" s="37" t="s">
        <v>885</v>
      </c>
      <c r="I8" s="37"/>
      <c r="J8" s="37" t="s">
        <v>322</v>
      </c>
      <c r="K8" s="37"/>
      <c r="L8" s="37" t="s">
        <v>145</v>
      </c>
      <c r="M8" s="37"/>
      <c r="N8" s="37" t="s">
        <v>144</v>
      </c>
      <c r="O8" s="37"/>
      <c r="P8" s="37" t="s">
        <v>850</v>
      </c>
      <c r="Q8" s="37"/>
      <c r="R8" s="37" t="s">
        <v>325</v>
      </c>
      <c r="S8" s="37"/>
      <c r="T8" s="37" t="s">
        <v>387</v>
      </c>
      <c r="U8" s="37"/>
      <c r="V8" s="37" t="s">
        <v>481</v>
      </c>
      <c r="W8" s="37"/>
      <c r="X8" s="37" t="s">
        <v>955</v>
      </c>
      <c r="Y8" s="37"/>
      <c r="Z8" s="37" t="s">
        <v>884</v>
      </c>
      <c r="AA8" s="37"/>
      <c r="AB8" s="38" t="s">
        <v>740</v>
      </c>
      <c r="AC8" s="38"/>
      <c r="AD8" s="2"/>
      <c r="AE8" s="2"/>
      <c r="AF8" s="2"/>
      <c r="AG8" s="2"/>
      <c r="AH8" s="2"/>
      <c r="AI8" s="2"/>
    </row>
    <row r="9" spans="1:35" ht="11.25" customHeight="1" x14ac:dyDescent="0.2">
      <c r="A9" s="40"/>
      <c r="B9" s="22"/>
      <c r="C9" s="21"/>
      <c r="D9" s="18" t="s">
        <v>48</v>
      </c>
      <c r="E9" s="18" t="s">
        <v>47</v>
      </c>
      <c r="F9" s="18" t="s">
        <v>48</v>
      </c>
      <c r="G9" s="18" t="s">
        <v>47</v>
      </c>
      <c r="H9" s="18" t="s">
        <v>48</v>
      </c>
      <c r="I9" s="18" t="s">
        <v>47</v>
      </c>
      <c r="J9" s="18" t="s">
        <v>48</v>
      </c>
      <c r="K9" s="18" t="s">
        <v>47</v>
      </c>
      <c r="L9" s="18" t="s">
        <v>48</v>
      </c>
      <c r="M9" s="18" t="s">
        <v>47</v>
      </c>
      <c r="N9" s="18" t="s">
        <v>48</v>
      </c>
      <c r="O9" s="18" t="s">
        <v>47</v>
      </c>
      <c r="P9" s="18" t="s">
        <v>48</v>
      </c>
      <c r="Q9" s="18" t="s">
        <v>47</v>
      </c>
      <c r="R9" s="18" t="s">
        <v>48</v>
      </c>
      <c r="S9" s="18" t="s">
        <v>47</v>
      </c>
      <c r="T9" s="18" t="s">
        <v>48</v>
      </c>
      <c r="U9" s="18" t="s">
        <v>47</v>
      </c>
      <c r="V9" s="18" t="s">
        <v>48</v>
      </c>
      <c r="W9" s="18" t="s">
        <v>47</v>
      </c>
      <c r="X9" s="18" t="s">
        <v>48</v>
      </c>
      <c r="Y9" s="18" t="s">
        <v>47</v>
      </c>
      <c r="Z9" s="18" t="s">
        <v>48</v>
      </c>
      <c r="AA9" s="18" t="s">
        <v>47</v>
      </c>
      <c r="AB9" s="18" t="s">
        <v>48</v>
      </c>
      <c r="AC9" s="20" t="s">
        <v>47</v>
      </c>
      <c r="AD9" s="18" t="s">
        <v>48</v>
      </c>
      <c r="AE9" s="19" t="s">
        <v>47</v>
      </c>
      <c r="AF9" s="19"/>
      <c r="AG9" s="18" t="s">
        <v>48</v>
      </c>
      <c r="AH9" s="17" t="s">
        <v>47</v>
      </c>
      <c r="AI9" s="2"/>
    </row>
    <row r="10" spans="1:35" ht="11.25" customHeight="1" x14ac:dyDescent="0.2">
      <c r="A10" s="40"/>
      <c r="B10" s="44" t="s">
        <v>46</v>
      </c>
      <c r="C10" s="44"/>
      <c r="D10" s="16" t="s">
        <v>189</v>
      </c>
      <c r="E10" s="16"/>
      <c r="F10" s="16" t="s">
        <v>72</v>
      </c>
      <c r="G10" s="16"/>
      <c r="H10" s="16" t="s">
        <v>44</v>
      </c>
      <c r="I10" s="16"/>
      <c r="J10" s="16" t="s">
        <v>83</v>
      </c>
      <c r="K10" s="16"/>
      <c r="L10" s="16" t="s">
        <v>71</v>
      </c>
      <c r="M10" s="16"/>
      <c r="N10" s="16" t="s">
        <v>845</v>
      </c>
      <c r="O10" s="16"/>
      <c r="P10" s="16" t="s">
        <v>38</v>
      </c>
      <c r="Q10" s="16"/>
      <c r="R10" s="16" t="s">
        <v>71</v>
      </c>
      <c r="S10" s="16"/>
      <c r="T10" s="16" t="s">
        <v>71</v>
      </c>
      <c r="U10" s="16" t="s">
        <v>321</v>
      </c>
      <c r="V10" s="16" t="s">
        <v>44</v>
      </c>
      <c r="W10" s="16"/>
      <c r="X10" s="16" t="s">
        <v>71</v>
      </c>
      <c r="Y10" s="16"/>
      <c r="Z10" s="16" t="s">
        <v>178</v>
      </c>
      <c r="AA10" s="16"/>
      <c r="AB10" s="16"/>
      <c r="AC10" s="15"/>
      <c r="AD10" s="2"/>
      <c r="AE10" s="2"/>
      <c r="AF10" s="2"/>
      <c r="AG10" s="2"/>
      <c r="AH10" s="2"/>
      <c r="AI10" s="2"/>
    </row>
    <row r="11" spans="1:35" ht="11.25" customHeight="1" x14ac:dyDescent="0.2">
      <c r="A11" s="41"/>
      <c r="B11" s="44" t="s">
        <v>43</v>
      </c>
      <c r="C11" s="44"/>
      <c r="D11" s="14" t="s">
        <v>80</v>
      </c>
      <c r="E11" s="14"/>
      <c r="F11" s="14" t="s">
        <v>1</v>
      </c>
      <c r="G11" s="14"/>
      <c r="H11" s="14" t="s">
        <v>175</v>
      </c>
      <c r="I11" s="14"/>
      <c r="J11" s="14" t="s">
        <v>25</v>
      </c>
      <c r="K11" s="14"/>
      <c r="L11" s="14" t="s">
        <v>85</v>
      </c>
      <c r="M11" s="14"/>
      <c r="N11" s="14" t="s">
        <v>72</v>
      </c>
      <c r="O11" s="14"/>
      <c r="P11" s="14" t="s">
        <v>87</v>
      </c>
      <c r="Q11" s="14"/>
      <c r="R11" s="14" t="s">
        <v>73</v>
      </c>
      <c r="S11" s="14"/>
      <c r="T11" s="14" t="s">
        <v>17</v>
      </c>
      <c r="U11" s="14"/>
      <c r="V11" s="14" t="s">
        <v>1</v>
      </c>
      <c r="W11" s="14"/>
      <c r="X11" s="14" t="s">
        <v>7</v>
      </c>
      <c r="Y11" s="14"/>
      <c r="Z11" s="14" t="s">
        <v>80</v>
      </c>
      <c r="AA11" s="14"/>
      <c r="AB11" s="14" t="s">
        <v>5</v>
      </c>
      <c r="AC11" s="13"/>
      <c r="AD11" s="2"/>
      <c r="AE11" s="2"/>
      <c r="AF11" s="2"/>
      <c r="AG11" s="2"/>
      <c r="AH11" s="2"/>
      <c r="AI11" s="2"/>
    </row>
    <row r="12" spans="1:35" ht="11.25" customHeight="1" x14ac:dyDescent="0.2">
      <c r="A12" s="12" t="s">
        <v>37</v>
      </c>
      <c r="B12" s="11"/>
      <c r="C12" s="10" t="s">
        <v>944</v>
      </c>
      <c r="D12" s="28">
        <v>31</v>
      </c>
      <c r="E12" s="9"/>
      <c r="F12" s="28">
        <v>29</v>
      </c>
      <c r="G12" s="9"/>
      <c r="H12" s="28">
        <v>42</v>
      </c>
      <c r="I12" s="9"/>
      <c r="J12" s="28">
        <v>15</v>
      </c>
      <c r="K12" s="9"/>
      <c r="L12" s="28">
        <v>34</v>
      </c>
      <c r="M12" s="9"/>
      <c r="N12" s="28">
        <v>43</v>
      </c>
      <c r="O12" s="9"/>
      <c r="P12" s="28">
        <v>24</v>
      </c>
      <c r="Q12" s="9"/>
      <c r="R12" s="28">
        <v>40</v>
      </c>
      <c r="S12" s="9"/>
      <c r="T12" s="28">
        <v>28</v>
      </c>
      <c r="U12" s="9"/>
      <c r="V12" s="28">
        <v>40</v>
      </c>
      <c r="W12" s="9"/>
      <c r="X12" s="28">
        <v>30</v>
      </c>
      <c r="Y12" s="9"/>
      <c r="Z12" s="28">
        <v>33</v>
      </c>
      <c r="AA12" s="9"/>
      <c r="AB12" s="28">
        <v>10</v>
      </c>
      <c r="AC12" s="8"/>
      <c r="AD12" s="2">
        <f t="shared" ref="AD12:AD41" si="0">SUM(AB12,Z12,X12,V12,T12,R12,P12,N12,L12,J12,H12,F12,D12)</f>
        <v>399</v>
      </c>
      <c r="AE12" s="2"/>
      <c r="AF12" s="2">
        <f t="shared" ref="AF12:AF41" si="1">SUM(AD12:AE12)</f>
        <v>399</v>
      </c>
      <c r="AG12" s="2">
        <f t="shared" ref="AG12:AG41" si="2">AVERAGE(AB12,Z12,X12,V12,T12,R12,P12,N12,L12,J12,H12,F12,D12)</f>
        <v>30.692307692307693</v>
      </c>
      <c r="AH12" s="2"/>
      <c r="AI12" s="2">
        <f t="shared" ref="AI12:AI41" si="3">AVERAGE(AG12:AH12)</f>
        <v>30.692307692307693</v>
      </c>
    </row>
    <row r="13" spans="1:35" ht="11.25" customHeight="1" x14ac:dyDescent="0.2">
      <c r="A13" s="12" t="s">
        <v>35</v>
      </c>
      <c r="B13" s="11"/>
      <c r="C13" s="10" t="s">
        <v>935</v>
      </c>
      <c r="D13" s="28">
        <v>24</v>
      </c>
      <c r="E13" s="9"/>
      <c r="F13" s="28">
        <v>28</v>
      </c>
      <c r="G13" s="9"/>
      <c r="H13" s="28">
        <v>42</v>
      </c>
      <c r="I13" s="9"/>
      <c r="J13" s="28">
        <v>23</v>
      </c>
      <c r="K13" s="9"/>
      <c r="L13" s="28">
        <v>32</v>
      </c>
      <c r="M13" s="9"/>
      <c r="N13" s="28">
        <v>52</v>
      </c>
      <c r="O13" s="9"/>
      <c r="P13" s="28">
        <v>23</v>
      </c>
      <c r="Q13" s="9"/>
      <c r="R13" s="28">
        <v>33</v>
      </c>
      <c r="S13" s="9"/>
      <c r="T13" s="28">
        <v>30</v>
      </c>
      <c r="U13" s="9"/>
      <c r="V13" s="28">
        <v>30</v>
      </c>
      <c r="W13" s="9"/>
      <c r="X13" s="28">
        <v>24</v>
      </c>
      <c r="Y13" s="9"/>
      <c r="Z13" s="28">
        <v>33</v>
      </c>
      <c r="AA13" s="9"/>
      <c r="AB13" s="28">
        <v>20</v>
      </c>
      <c r="AC13" s="8"/>
      <c r="AD13" s="2">
        <f t="shared" si="0"/>
        <v>394</v>
      </c>
      <c r="AE13" s="2"/>
      <c r="AF13" s="2">
        <f t="shared" si="1"/>
        <v>394</v>
      </c>
      <c r="AG13" s="2">
        <f t="shared" si="2"/>
        <v>30.307692307692307</v>
      </c>
      <c r="AH13" s="2"/>
      <c r="AI13" s="2">
        <f t="shared" si="3"/>
        <v>30.307692307692307</v>
      </c>
    </row>
    <row r="14" spans="1:35" ht="11.25" customHeight="1" x14ac:dyDescent="0.2">
      <c r="A14" s="12" t="s">
        <v>33</v>
      </c>
      <c r="B14" s="11"/>
      <c r="C14" s="10" t="s">
        <v>934</v>
      </c>
      <c r="D14" s="28">
        <v>32</v>
      </c>
      <c r="E14" s="9"/>
      <c r="F14" s="28">
        <v>30</v>
      </c>
      <c r="G14" s="9"/>
      <c r="H14" s="28">
        <v>42</v>
      </c>
      <c r="I14" s="9"/>
      <c r="J14" s="28">
        <v>7</v>
      </c>
      <c r="K14" s="9"/>
      <c r="L14" s="28">
        <v>30</v>
      </c>
      <c r="M14" s="9"/>
      <c r="N14" s="28">
        <v>42</v>
      </c>
      <c r="O14" s="9"/>
      <c r="P14" s="28">
        <v>26</v>
      </c>
      <c r="Q14" s="9"/>
      <c r="R14" s="28">
        <v>29</v>
      </c>
      <c r="S14" s="9"/>
      <c r="T14" s="28">
        <v>22</v>
      </c>
      <c r="U14" s="9"/>
      <c r="V14" s="28">
        <v>30</v>
      </c>
      <c r="W14" s="9"/>
      <c r="X14" s="28">
        <v>25</v>
      </c>
      <c r="Y14" s="9"/>
      <c r="Z14" s="28">
        <v>27</v>
      </c>
      <c r="AA14" s="9"/>
      <c r="AB14" s="28">
        <v>19</v>
      </c>
      <c r="AC14" s="8"/>
      <c r="AD14" s="2">
        <f t="shared" si="0"/>
        <v>361</v>
      </c>
      <c r="AE14" s="2"/>
      <c r="AF14" s="2">
        <f t="shared" si="1"/>
        <v>361</v>
      </c>
      <c r="AG14" s="2">
        <f t="shared" si="2"/>
        <v>27.76923076923077</v>
      </c>
      <c r="AH14" s="2"/>
      <c r="AI14" s="2">
        <f t="shared" si="3"/>
        <v>27.76923076923077</v>
      </c>
    </row>
    <row r="15" spans="1:35" ht="11.25" customHeight="1" x14ac:dyDescent="0.2">
      <c r="A15" s="12" t="s">
        <v>31</v>
      </c>
      <c r="B15" s="11"/>
      <c r="C15" s="10" t="s">
        <v>946</v>
      </c>
      <c r="D15" s="28">
        <v>32</v>
      </c>
      <c r="E15" s="9"/>
      <c r="F15" s="28">
        <v>30</v>
      </c>
      <c r="G15" s="9"/>
      <c r="H15" s="28">
        <v>42</v>
      </c>
      <c r="I15" s="9"/>
      <c r="J15" s="28">
        <v>7</v>
      </c>
      <c r="K15" s="9"/>
      <c r="L15" s="28">
        <v>30</v>
      </c>
      <c r="M15" s="9"/>
      <c r="N15" s="28">
        <v>42</v>
      </c>
      <c r="O15" s="9"/>
      <c r="P15" s="28">
        <v>26</v>
      </c>
      <c r="Q15" s="9"/>
      <c r="R15" s="28">
        <v>32</v>
      </c>
      <c r="S15" s="9"/>
      <c r="T15" s="28">
        <v>19</v>
      </c>
      <c r="U15" s="9"/>
      <c r="V15" s="28">
        <v>20</v>
      </c>
      <c r="W15" s="9"/>
      <c r="X15" s="28">
        <v>25</v>
      </c>
      <c r="Y15" s="9"/>
      <c r="Z15" s="28">
        <v>28</v>
      </c>
      <c r="AA15" s="9"/>
      <c r="AB15" s="28">
        <v>20</v>
      </c>
      <c r="AC15" s="8"/>
      <c r="AD15" s="2">
        <f t="shared" si="0"/>
        <v>353</v>
      </c>
      <c r="AE15" s="2"/>
      <c r="AF15" s="2">
        <f t="shared" si="1"/>
        <v>353</v>
      </c>
      <c r="AG15" s="2">
        <f t="shared" si="2"/>
        <v>27.153846153846153</v>
      </c>
      <c r="AH15" s="2"/>
      <c r="AI15" s="2">
        <f t="shared" si="3"/>
        <v>27.153846153846153</v>
      </c>
    </row>
    <row r="16" spans="1:35" ht="11.25" customHeight="1" x14ac:dyDescent="0.2">
      <c r="A16" s="12" t="s">
        <v>29</v>
      </c>
      <c r="B16" s="11"/>
      <c r="C16" s="10" t="s">
        <v>954</v>
      </c>
      <c r="D16" s="28">
        <v>29</v>
      </c>
      <c r="E16" s="9"/>
      <c r="F16" s="28">
        <v>15</v>
      </c>
      <c r="G16" s="9"/>
      <c r="H16" s="28">
        <v>42</v>
      </c>
      <c r="I16" s="9"/>
      <c r="J16" s="28">
        <v>9</v>
      </c>
      <c r="K16" s="9"/>
      <c r="L16" s="28">
        <v>40</v>
      </c>
      <c r="M16" s="9"/>
      <c r="N16" s="28">
        <v>36</v>
      </c>
      <c r="O16" s="9"/>
      <c r="P16" s="28">
        <v>21</v>
      </c>
      <c r="Q16" s="9"/>
      <c r="R16" s="28">
        <v>23</v>
      </c>
      <c r="S16" s="9"/>
      <c r="T16" s="28">
        <v>18</v>
      </c>
      <c r="U16" s="9"/>
      <c r="V16" s="28">
        <v>40</v>
      </c>
      <c r="W16" s="9"/>
      <c r="X16" s="28">
        <v>26</v>
      </c>
      <c r="Y16" s="9"/>
      <c r="Z16" s="28">
        <v>30</v>
      </c>
      <c r="AA16" s="9"/>
      <c r="AB16" s="28">
        <v>19</v>
      </c>
      <c r="AC16" s="8"/>
      <c r="AD16" s="2">
        <f t="shared" si="0"/>
        <v>348</v>
      </c>
      <c r="AE16" s="2"/>
      <c r="AF16" s="2">
        <f t="shared" si="1"/>
        <v>348</v>
      </c>
      <c r="AG16" s="2">
        <f t="shared" si="2"/>
        <v>26.76923076923077</v>
      </c>
      <c r="AH16" s="2"/>
      <c r="AI16" s="2">
        <f t="shared" si="3"/>
        <v>26.76923076923077</v>
      </c>
    </row>
    <row r="17" spans="1:35" ht="11.25" customHeight="1" x14ac:dyDescent="0.2">
      <c r="A17" s="12" t="s">
        <v>27</v>
      </c>
      <c r="B17" s="11"/>
      <c r="C17" s="10" t="s">
        <v>942</v>
      </c>
      <c r="D17" s="28">
        <v>29</v>
      </c>
      <c r="E17" s="9"/>
      <c r="F17" s="28">
        <v>26</v>
      </c>
      <c r="G17" s="9"/>
      <c r="H17" s="28">
        <v>36</v>
      </c>
      <c r="I17" s="9"/>
      <c r="J17" s="28">
        <v>14</v>
      </c>
      <c r="K17" s="9"/>
      <c r="L17" s="28">
        <v>32</v>
      </c>
      <c r="M17" s="9"/>
      <c r="N17" s="28">
        <v>38</v>
      </c>
      <c r="O17" s="9"/>
      <c r="P17" s="28">
        <v>27</v>
      </c>
      <c r="Q17" s="9"/>
      <c r="R17" s="28">
        <v>31</v>
      </c>
      <c r="S17" s="9"/>
      <c r="T17" s="28">
        <v>14</v>
      </c>
      <c r="U17" s="9"/>
      <c r="V17" s="28">
        <v>20</v>
      </c>
      <c r="W17" s="9"/>
      <c r="X17" s="28">
        <v>21</v>
      </c>
      <c r="Y17" s="9"/>
      <c r="Z17" s="28">
        <v>34</v>
      </c>
      <c r="AA17" s="9"/>
      <c r="AB17" s="28">
        <v>25</v>
      </c>
      <c r="AC17" s="8"/>
      <c r="AD17" s="2">
        <f t="shared" si="0"/>
        <v>347</v>
      </c>
      <c r="AE17" s="2"/>
      <c r="AF17" s="2">
        <f t="shared" si="1"/>
        <v>347</v>
      </c>
      <c r="AG17" s="2">
        <f t="shared" si="2"/>
        <v>26.692307692307693</v>
      </c>
      <c r="AH17" s="2"/>
      <c r="AI17" s="2">
        <f t="shared" si="3"/>
        <v>26.692307692307693</v>
      </c>
    </row>
    <row r="18" spans="1:35" ht="11.25" customHeight="1" x14ac:dyDescent="0.2">
      <c r="A18" s="12" t="s">
        <v>25</v>
      </c>
      <c r="B18" s="11"/>
      <c r="C18" s="10" t="s">
        <v>927</v>
      </c>
      <c r="D18" s="28">
        <v>31</v>
      </c>
      <c r="E18" s="9"/>
      <c r="F18" s="28">
        <v>23</v>
      </c>
      <c r="G18" s="9"/>
      <c r="H18" s="28">
        <v>42</v>
      </c>
      <c r="I18" s="9"/>
      <c r="J18" s="28">
        <v>2</v>
      </c>
      <c r="K18" s="9"/>
      <c r="L18" s="28">
        <v>32</v>
      </c>
      <c r="M18" s="9"/>
      <c r="N18" s="28">
        <v>35</v>
      </c>
      <c r="O18" s="9"/>
      <c r="P18" s="28">
        <v>21</v>
      </c>
      <c r="Q18" s="9"/>
      <c r="R18" s="28">
        <v>35</v>
      </c>
      <c r="S18" s="9"/>
      <c r="T18" s="9"/>
      <c r="U18" s="9"/>
      <c r="V18" s="28">
        <v>30</v>
      </c>
      <c r="W18" s="9"/>
      <c r="X18" s="28">
        <v>25</v>
      </c>
      <c r="Y18" s="9"/>
      <c r="Z18" s="28">
        <v>30</v>
      </c>
      <c r="AA18" s="9"/>
      <c r="AB18" s="28">
        <v>25</v>
      </c>
      <c r="AC18" s="8"/>
      <c r="AD18" s="2">
        <f t="shared" si="0"/>
        <v>331</v>
      </c>
      <c r="AE18" s="2"/>
      <c r="AF18" s="2">
        <f t="shared" si="1"/>
        <v>331</v>
      </c>
      <c r="AG18" s="2">
        <f t="shared" si="2"/>
        <v>27.583333333333332</v>
      </c>
      <c r="AH18" s="2"/>
      <c r="AI18" s="2">
        <f t="shared" si="3"/>
        <v>27.583333333333332</v>
      </c>
    </row>
    <row r="19" spans="1:35" ht="11.25" customHeight="1" x14ac:dyDescent="0.2">
      <c r="A19" s="12" t="s">
        <v>23</v>
      </c>
      <c r="B19" s="11"/>
      <c r="C19" s="10" t="s">
        <v>926</v>
      </c>
      <c r="D19" s="28">
        <v>30</v>
      </c>
      <c r="E19" s="9"/>
      <c r="F19" s="28">
        <v>26</v>
      </c>
      <c r="G19" s="9"/>
      <c r="H19" s="28">
        <v>42</v>
      </c>
      <c r="I19" s="9"/>
      <c r="J19" s="28">
        <v>12</v>
      </c>
      <c r="K19" s="9"/>
      <c r="L19" s="28">
        <v>30</v>
      </c>
      <c r="M19" s="9"/>
      <c r="N19" s="28">
        <v>41</v>
      </c>
      <c r="O19" s="9"/>
      <c r="P19" s="28">
        <v>22</v>
      </c>
      <c r="Q19" s="9"/>
      <c r="R19" s="28">
        <v>17</v>
      </c>
      <c r="S19" s="9"/>
      <c r="T19" s="28">
        <v>8</v>
      </c>
      <c r="U19" s="9"/>
      <c r="V19" s="28">
        <v>30</v>
      </c>
      <c r="W19" s="9"/>
      <c r="X19" s="28">
        <v>19</v>
      </c>
      <c r="Y19" s="9"/>
      <c r="Z19" s="28">
        <v>30</v>
      </c>
      <c r="AA19" s="9"/>
      <c r="AB19" s="28">
        <v>21</v>
      </c>
      <c r="AC19" s="8"/>
      <c r="AD19" s="2">
        <f t="shared" si="0"/>
        <v>328</v>
      </c>
      <c r="AE19" s="2"/>
      <c r="AF19" s="2">
        <f t="shared" si="1"/>
        <v>328</v>
      </c>
      <c r="AG19" s="2">
        <f t="shared" si="2"/>
        <v>25.23076923076923</v>
      </c>
      <c r="AH19" s="2"/>
      <c r="AI19" s="2">
        <f t="shared" si="3"/>
        <v>25.23076923076923</v>
      </c>
    </row>
    <row r="20" spans="1:35" ht="11.25" customHeight="1" x14ac:dyDescent="0.2">
      <c r="A20" s="12" t="s">
        <v>21</v>
      </c>
      <c r="B20" s="11"/>
      <c r="C20" s="10" t="s">
        <v>933</v>
      </c>
      <c r="D20" s="28">
        <v>29</v>
      </c>
      <c r="E20" s="9"/>
      <c r="F20" s="28">
        <v>29</v>
      </c>
      <c r="G20" s="9"/>
      <c r="H20" s="28">
        <v>42</v>
      </c>
      <c r="I20" s="9"/>
      <c r="J20" s="28">
        <v>10</v>
      </c>
      <c r="K20" s="9"/>
      <c r="L20" s="28">
        <v>30</v>
      </c>
      <c r="M20" s="9"/>
      <c r="N20" s="28">
        <v>36</v>
      </c>
      <c r="O20" s="9"/>
      <c r="P20" s="28">
        <v>25</v>
      </c>
      <c r="Q20" s="9"/>
      <c r="R20" s="28">
        <v>21</v>
      </c>
      <c r="S20" s="9"/>
      <c r="T20" s="28">
        <v>0</v>
      </c>
      <c r="U20" s="9"/>
      <c r="V20" s="28">
        <v>35</v>
      </c>
      <c r="W20" s="9"/>
      <c r="X20" s="28">
        <v>19</v>
      </c>
      <c r="Y20" s="9"/>
      <c r="Z20" s="28">
        <v>28</v>
      </c>
      <c r="AA20" s="9"/>
      <c r="AB20" s="28">
        <v>17</v>
      </c>
      <c r="AC20" s="8"/>
      <c r="AD20" s="2">
        <f t="shared" si="0"/>
        <v>321</v>
      </c>
      <c r="AE20" s="2"/>
      <c r="AF20" s="2">
        <f t="shared" si="1"/>
        <v>321</v>
      </c>
      <c r="AG20" s="2">
        <f t="shared" si="2"/>
        <v>24.692307692307693</v>
      </c>
      <c r="AH20" s="2"/>
      <c r="AI20" s="2">
        <f t="shared" si="3"/>
        <v>24.692307692307693</v>
      </c>
    </row>
    <row r="21" spans="1:35" ht="11.25" customHeight="1" x14ac:dyDescent="0.2">
      <c r="A21" s="12" t="s">
        <v>19</v>
      </c>
      <c r="B21" s="11"/>
      <c r="C21" s="10" t="s">
        <v>936</v>
      </c>
      <c r="D21" s="28">
        <v>30</v>
      </c>
      <c r="E21" s="9"/>
      <c r="F21" s="28">
        <v>25</v>
      </c>
      <c r="G21" s="9"/>
      <c r="H21" s="28">
        <v>30</v>
      </c>
      <c r="I21" s="9"/>
      <c r="J21" s="28">
        <v>9</v>
      </c>
      <c r="K21" s="9"/>
      <c r="L21" s="28">
        <v>35</v>
      </c>
      <c r="M21" s="9"/>
      <c r="N21" s="28">
        <v>27</v>
      </c>
      <c r="O21" s="9"/>
      <c r="P21" s="28">
        <v>25</v>
      </c>
      <c r="Q21" s="9"/>
      <c r="R21" s="28">
        <v>33</v>
      </c>
      <c r="S21" s="9"/>
      <c r="T21" s="28">
        <v>12</v>
      </c>
      <c r="U21" s="9"/>
      <c r="V21" s="28">
        <v>20</v>
      </c>
      <c r="W21" s="9"/>
      <c r="X21" s="28">
        <v>22</v>
      </c>
      <c r="Y21" s="9"/>
      <c r="Z21" s="28">
        <v>12</v>
      </c>
      <c r="AA21" s="9"/>
      <c r="AB21" s="28">
        <v>35</v>
      </c>
      <c r="AC21" s="8"/>
      <c r="AD21" s="2">
        <f t="shared" si="0"/>
        <v>315</v>
      </c>
      <c r="AE21" s="2"/>
      <c r="AF21" s="2">
        <f t="shared" si="1"/>
        <v>315</v>
      </c>
      <c r="AG21" s="2">
        <f t="shared" si="2"/>
        <v>24.23076923076923</v>
      </c>
      <c r="AH21" s="2"/>
      <c r="AI21" s="2">
        <f t="shared" si="3"/>
        <v>24.23076923076923</v>
      </c>
    </row>
    <row r="22" spans="1:35" ht="11.25" customHeight="1" x14ac:dyDescent="0.2">
      <c r="A22" s="12" t="s">
        <v>17</v>
      </c>
      <c r="B22" s="11"/>
      <c r="C22" s="10" t="s">
        <v>929</v>
      </c>
      <c r="D22" s="28">
        <v>30</v>
      </c>
      <c r="E22" s="9"/>
      <c r="F22" s="28">
        <v>28</v>
      </c>
      <c r="G22" s="9"/>
      <c r="H22" s="28">
        <v>36</v>
      </c>
      <c r="I22" s="9"/>
      <c r="J22" s="28">
        <v>15</v>
      </c>
      <c r="K22" s="9"/>
      <c r="L22" s="28">
        <v>17</v>
      </c>
      <c r="M22" s="9"/>
      <c r="N22" s="28">
        <v>31</v>
      </c>
      <c r="O22" s="9"/>
      <c r="P22" s="28">
        <v>24</v>
      </c>
      <c r="Q22" s="9"/>
      <c r="R22" s="28">
        <v>25</v>
      </c>
      <c r="S22" s="9"/>
      <c r="T22" s="28">
        <v>12</v>
      </c>
      <c r="U22" s="9"/>
      <c r="V22" s="28">
        <v>15</v>
      </c>
      <c r="W22" s="9"/>
      <c r="X22" s="28">
        <v>18</v>
      </c>
      <c r="Y22" s="9"/>
      <c r="Z22" s="28">
        <v>30</v>
      </c>
      <c r="AA22" s="9"/>
      <c r="AB22" s="28">
        <v>15</v>
      </c>
      <c r="AC22" s="8"/>
      <c r="AD22" s="2">
        <f t="shared" si="0"/>
        <v>296</v>
      </c>
      <c r="AE22" s="2"/>
      <c r="AF22" s="2">
        <f t="shared" si="1"/>
        <v>296</v>
      </c>
      <c r="AG22" s="2">
        <f t="shared" si="2"/>
        <v>22.76923076923077</v>
      </c>
      <c r="AH22" s="2"/>
      <c r="AI22" s="2">
        <f t="shared" si="3"/>
        <v>22.76923076923077</v>
      </c>
    </row>
    <row r="23" spans="1:35" ht="11.25" customHeight="1" x14ac:dyDescent="0.2">
      <c r="A23" s="12" t="s">
        <v>15</v>
      </c>
      <c r="B23" s="11"/>
      <c r="C23" s="10" t="s">
        <v>938</v>
      </c>
      <c r="D23" s="28">
        <v>20</v>
      </c>
      <c r="E23" s="9"/>
      <c r="F23" s="28">
        <v>20</v>
      </c>
      <c r="G23" s="9"/>
      <c r="H23" s="28">
        <v>30</v>
      </c>
      <c r="I23" s="9"/>
      <c r="J23" s="28">
        <v>5</v>
      </c>
      <c r="K23" s="9"/>
      <c r="L23" s="28">
        <v>30</v>
      </c>
      <c r="M23" s="9"/>
      <c r="N23" s="28">
        <v>29</v>
      </c>
      <c r="O23" s="9"/>
      <c r="P23" s="28">
        <v>20</v>
      </c>
      <c r="Q23" s="9"/>
      <c r="R23" s="28">
        <v>18</v>
      </c>
      <c r="S23" s="9"/>
      <c r="T23" s="28">
        <v>28</v>
      </c>
      <c r="U23" s="9"/>
      <c r="V23" s="28">
        <v>10</v>
      </c>
      <c r="W23" s="9"/>
      <c r="X23" s="28">
        <v>23</v>
      </c>
      <c r="Y23" s="9"/>
      <c r="Z23" s="28">
        <v>36</v>
      </c>
      <c r="AA23" s="9"/>
      <c r="AB23" s="28">
        <v>21</v>
      </c>
      <c r="AC23" s="8"/>
      <c r="AD23" s="2">
        <f t="shared" si="0"/>
        <v>290</v>
      </c>
      <c r="AE23" s="2"/>
      <c r="AF23" s="2">
        <f t="shared" si="1"/>
        <v>290</v>
      </c>
      <c r="AG23" s="2">
        <f t="shared" si="2"/>
        <v>22.307692307692307</v>
      </c>
      <c r="AH23" s="2"/>
      <c r="AI23" s="2">
        <f t="shared" si="3"/>
        <v>22.307692307692307</v>
      </c>
    </row>
    <row r="24" spans="1:35" ht="11.25" customHeight="1" x14ac:dyDescent="0.2">
      <c r="A24" s="12" t="s">
        <v>13</v>
      </c>
      <c r="B24" s="11"/>
      <c r="C24" s="10" t="s">
        <v>937</v>
      </c>
      <c r="D24" s="28">
        <v>20</v>
      </c>
      <c r="E24" s="9"/>
      <c r="F24" s="28">
        <v>18</v>
      </c>
      <c r="G24" s="9"/>
      <c r="H24" s="28">
        <v>36</v>
      </c>
      <c r="I24" s="9"/>
      <c r="J24" s="28">
        <v>8</v>
      </c>
      <c r="K24" s="9"/>
      <c r="L24" s="28">
        <v>25</v>
      </c>
      <c r="M24" s="9"/>
      <c r="N24" s="28">
        <v>32</v>
      </c>
      <c r="O24" s="9"/>
      <c r="P24" s="28">
        <v>22</v>
      </c>
      <c r="Q24" s="9"/>
      <c r="R24" s="28">
        <v>25</v>
      </c>
      <c r="S24" s="9"/>
      <c r="T24" s="28">
        <v>20</v>
      </c>
      <c r="U24" s="9"/>
      <c r="V24" s="28">
        <v>20</v>
      </c>
      <c r="W24" s="9"/>
      <c r="X24" s="28">
        <v>15</v>
      </c>
      <c r="Y24" s="9"/>
      <c r="Z24" s="28">
        <v>34</v>
      </c>
      <c r="AA24" s="9"/>
      <c r="AB24" s="28">
        <v>15</v>
      </c>
      <c r="AC24" s="8"/>
      <c r="AD24" s="2">
        <f t="shared" si="0"/>
        <v>290</v>
      </c>
      <c r="AE24" s="2"/>
      <c r="AF24" s="2">
        <f t="shared" si="1"/>
        <v>290</v>
      </c>
      <c r="AG24" s="2">
        <f t="shared" si="2"/>
        <v>22.307692307692307</v>
      </c>
      <c r="AH24" s="2"/>
      <c r="AI24" s="2">
        <f t="shared" si="3"/>
        <v>22.307692307692307</v>
      </c>
    </row>
    <row r="25" spans="1:35" ht="11.25" customHeight="1" x14ac:dyDescent="0.2">
      <c r="A25" s="12" t="s">
        <v>11</v>
      </c>
      <c r="B25" s="11"/>
      <c r="C25" s="10" t="s">
        <v>951</v>
      </c>
      <c r="D25" s="28">
        <v>30</v>
      </c>
      <c r="E25" s="9"/>
      <c r="F25" s="28">
        <v>21</v>
      </c>
      <c r="G25" s="9"/>
      <c r="H25" s="28">
        <v>30</v>
      </c>
      <c r="I25" s="9"/>
      <c r="J25" s="28">
        <v>4</v>
      </c>
      <c r="K25" s="9"/>
      <c r="L25" s="28">
        <v>30</v>
      </c>
      <c r="M25" s="9"/>
      <c r="N25" s="28">
        <v>30</v>
      </c>
      <c r="O25" s="9"/>
      <c r="P25" s="28">
        <v>22</v>
      </c>
      <c r="Q25" s="9"/>
      <c r="R25" s="28">
        <v>21</v>
      </c>
      <c r="S25" s="9"/>
      <c r="T25" s="28">
        <v>14</v>
      </c>
      <c r="U25" s="9"/>
      <c r="V25" s="28">
        <v>10</v>
      </c>
      <c r="W25" s="9"/>
      <c r="X25" s="28">
        <v>17</v>
      </c>
      <c r="Y25" s="9"/>
      <c r="Z25" s="28">
        <v>31</v>
      </c>
      <c r="AA25" s="9"/>
      <c r="AB25" s="28">
        <v>21</v>
      </c>
      <c r="AC25" s="8"/>
      <c r="AD25" s="2">
        <f t="shared" si="0"/>
        <v>281</v>
      </c>
      <c r="AE25" s="2"/>
      <c r="AF25" s="2">
        <f t="shared" si="1"/>
        <v>281</v>
      </c>
      <c r="AG25" s="2">
        <f t="shared" si="2"/>
        <v>21.615384615384617</v>
      </c>
      <c r="AH25" s="2"/>
      <c r="AI25" s="2">
        <f t="shared" si="3"/>
        <v>21.615384615384617</v>
      </c>
    </row>
    <row r="26" spans="1:35" ht="11.25" customHeight="1" x14ac:dyDescent="0.2">
      <c r="A26" s="12" t="s">
        <v>9</v>
      </c>
      <c r="B26" s="11"/>
      <c r="C26" s="10" t="s">
        <v>947</v>
      </c>
      <c r="D26" s="28">
        <v>26</v>
      </c>
      <c r="E26" s="9"/>
      <c r="F26" s="28">
        <v>20</v>
      </c>
      <c r="G26" s="9"/>
      <c r="H26" s="28">
        <v>42</v>
      </c>
      <c r="I26" s="9"/>
      <c r="J26" s="28">
        <v>6</v>
      </c>
      <c r="K26" s="9"/>
      <c r="L26" s="28">
        <v>20</v>
      </c>
      <c r="M26" s="9"/>
      <c r="N26" s="28">
        <v>29</v>
      </c>
      <c r="O26" s="9"/>
      <c r="P26" s="28">
        <v>21</v>
      </c>
      <c r="Q26" s="9"/>
      <c r="R26" s="28">
        <v>16</v>
      </c>
      <c r="S26" s="9"/>
      <c r="T26" s="28">
        <v>11</v>
      </c>
      <c r="U26" s="9"/>
      <c r="V26" s="28">
        <v>20</v>
      </c>
      <c r="W26" s="9"/>
      <c r="X26" s="28">
        <v>18</v>
      </c>
      <c r="Y26" s="9"/>
      <c r="Z26" s="28">
        <v>32</v>
      </c>
      <c r="AA26" s="9"/>
      <c r="AB26" s="28">
        <v>18</v>
      </c>
      <c r="AC26" s="8"/>
      <c r="AD26" s="2">
        <f t="shared" si="0"/>
        <v>279</v>
      </c>
      <c r="AE26" s="2"/>
      <c r="AF26" s="2">
        <f t="shared" si="1"/>
        <v>279</v>
      </c>
      <c r="AG26" s="2">
        <f t="shared" si="2"/>
        <v>21.46153846153846</v>
      </c>
      <c r="AH26" s="2"/>
      <c r="AI26" s="2">
        <f t="shared" si="3"/>
        <v>21.46153846153846</v>
      </c>
    </row>
    <row r="27" spans="1:35" ht="11.25" customHeight="1" x14ac:dyDescent="0.2">
      <c r="A27" s="12" t="s">
        <v>7</v>
      </c>
      <c r="B27" s="11"/>
      <c r="C27" s="10" t="s">
        <v>950</v>
      </c>
      <c r="D27" s="28">
        <v>30</v>
      </c>
      <c r="E27" s="9"/>
      <c r="F27" s="28">
        <v>20</v>
      </c>
      <c r="G27" s="9"/>
      <c r="H27" s="28">
        <v>30</v>
      </c>
      <c r="I27" s="9"/>
      <c r="J27" s="28">
        <v>4</v>
      </c>
      <c r="K27" s="9"/>
      <c r="L27" s="28">
        <v>30</v>
      </c>
      <c r="M27" s="9"/>
      <c r="N27" s="28">
        <v>31</v>
      </c>
      <c r="O27" s="9"/>
      <c r="P27" s="28">
        <v>22</v>
      </c>
      <c r="Q27" s="9"/>
      <c r="R27" s="28">
        <v>16</v>
      </c>
      <c r="S27" s="9"/>
      <c r="T27" s="28">
        <v>14</v>
      </c>
      <c r="U27" s="9"/>
      <c r="V27" s="28">
        <v>10</v>
      </c>
      <c r="W27" s="9"/>
      <c r="X27" s="28">
        <v>15</v>
      </c>
      <c r="Y27" s="9"/>
      <c r="Z27" s="28">
        <v>31</v>
      </c>
      <c r="AA27" s="9"/>
      <c r="AB27" s="28">
        <v>23</v>
      </c>
      <c r="AC27" s="8"/>
      <c r="AD27" s="2">
        <f t="shared" si="0"/>
        <v>276</v>
      </c>
      <c r="AE27" s="2"/>
      <c r="AF27" s="2">
        <f t="shared" si="1"/>
        <v>276</v>
      </c>
      <c r="AG27" s="2">
        <f t="shared" si="2"/>
        <v>21.23076923076923</v>
      </c>
      <c r="AH27" s="2"/>
      <c r="AI27" s="2">
        <f t="shared" si="3"/>
        <v>21.23076923076923</v>
      </c>
    </row>
    <row r="28" spans="1:35" ht="11.25" customHeight="1" x14ac:dyDescent="0.2">
      <c r="A28" s="12" t="s">
        <v>5</v>
      </c>
      <c r="B28" s="11"/>
      <c r="C28" s="10" t="s">
        <v>925</v>
      </c>
      <c r="D28" s="28">
        <v>22</v>
      </c>
      <c r="E28" s="9"/>
      <c r="F28" s="28">
        <v>25</v>
      </c>
      <c r="G28" s="9"/>
      <c r="H28" s="28">
        <v>42</v>
      </c>
      <c r="I28" s="9"/>
      <c r="J28" s="28">
        <v>3</v>
      </c>
      <c r="K28" s="9"/>
      <c r="L28" s="28">
        <v>30</v>
      </c>
      <c r="M28" s="9"/>
      <c r="N28" s="28">
        <v>33</v>
      </c>
      <c r="O28" s="9"/>
      <c r="P28" s="28">
        <v>18</v>
      </c>
      <c r="Q28" s="9"/>
      <c r="R28" s="28">
        <v>17</v>
      </c>
      <c r="S28" s="9"/>
      <c r="T28" s="28">
        <v>12</v>
      </c>
      <c r="U28" s="9"/>
      <c r="V28" s="28">
        <v>20</v>
      </c>
      <c r="W28" s="9"/>
      <c r="X28" s="28">
        <v>7</v>
      </c>
      <c r="Y28" s="9"/>
      <c r="Z28" s="28">
        <v>24</v>
      </c>
      <c r="AA28" s="9"/>
      <c r="AB28" s="28">
        <v>11</v>
      </c>
      <c r="AC28" s="8"/>
      <c r="AD28" s="2">
        <f t="shared" si="0"/>
        <v>264</v>
      </c>
      <c r="AE28" s="2"/>
      <c r="AF28" s="2">
        <f t="shared" si="1"/>
        <v>264</v>
      </c>
      <c r="AG28" s="2">
        <f t="shared" si="2"/>
        <v>20.307692307692307</v>
      </c>
      <c r="AH28" s="2"/>
      <c r="AI28" s="2">
        <f t="shared" si="3"/>
        <v>20.307692307692307</v>
      </c>
    </row>
    <row r="29" spans="1:35" ht="11.25" customHeight="1" x14ac:dyDescent="0.2">
      <c r="A29" s="12" t="s">
        <v>3</v>
      </c>
      <c r="B29" s="11"/>
      <c r="C29" s="10" t="s">
        <v>948</v>
      </c>
      <c r="D29" s="28">
        <v>18</v>
      </c>
      <c r="E29" s="9"/>
      <c r="F29" s="28">
        <v>20</v>
      </c>
      <c r="G29" s="9"/>
      <c r="H29" s="28">
        <v>42</v>
      </c>
      <c r="I29" s="9"/>
      <c r="J29" s="28">
        <v>5</v>
      </c>
      <c r="K29" s="9"/>
      <c r="L29" s="28">
        <v>20</v>
      </c>
      <c r="M29" s="9"/>
      <c r="N29" s="28">
        <v>32</v>
      </c>
      <c r="O29" s="9"/>
      <c r="P29" s="28">
        <v>19</v>
      </c>
      <c r="Q29" s="9"/>
      <c r="R29" s="28">
        <v>28</v>
      </c>
      <c r="S29" s="9"/>
      <c r="T29" s="28">
        <v>0</v>
      </c>
      <c r="U29" s="9"/>
      <c r="V29" s="28">
        <v>30</v>
      </c>
      <c r="W29" s="9"/>
      <c r="X29" s="28">
        <v>17</v>
      </c>
      <c r="Y29" s="9"/>
      <c r="Z29" s="28">
        <v>14</v>
      </c>
      <c r="AA29" s="9"/>
      <c r="AB29" s="28">
        <v>15</v>
      </c>
      <c r="AC29" s="8"/>
      <c r="AD29" s="2">
        <f t="shared" si="0"/>
        <v>260</v>
      </c>
      <c r="AE29" s="2"/>
      <c r="AF29" s="2">
        <f t="shared" si="1"/>
        <v>260</v>
      </c>
      <c r="AG29" s="2">
        <f t="shared" si="2"/>
        <v>20</v>
      </c>
      <c r="AH29" s="2"/>
      <c r="AI29" s="2">
        <f t="shared" si="3"/>
        <v>20</v>
      </c>
    </row>
    <row r="30" spans="1:35" ht="11.25" customHeight="1" x14ac:dyDescent="0.2">
      <c r="A30" s="12" t="s">
        <v>1</v>
      </c>
      <c r="B30" s="11"/>
      <c r="C30" s="10" t="s">
        <v>930</v>
      </c>
      <c r="D30" s="28">
        <v>26</v>
      </c>
      <c r="E30" s="9"/>
      <c r="F30" s="28">
        <v>10</v>
      </c>
      <c r="G30" s="9"/>
      <c r="H30" s="28">
        <v>30</v>
      </c>
      <c r="I30" s="9"/>
      <c r="J30" s="28">
        <v>3</v>
      </c>
      <c r="K30" s="9"/>
      <c r="L30" s="28">
        <v>25</v>
      </c>
      <c r="M30" s="9"/>
      <c r="N30" s="28">
        <v>27</v>
      </c>
      <c r="O30" s="9"/>
      <c r="P30" s="28">
        <v>24</v>
      </c>
      <c r="Q30" s="9"/>
      <c r="R30" s="28">
        <v>16</v>
      </c>
      <c r="S30" s="9"/>
      <c r="T30" s="28">
        <v>6</v>
      </c>
      <c r="U30" s="9"/>
      <c r="V30" s="28">
        <v>20</v>
      </c>
      <c r="W30" s="9"/>
      <c r="X30" s="28">
        <v>12</v>
      </c>
      <c r="Y30" s="9"/>
      <c r="Z30" s="28">
        <v>27</v>
      </c>
      <c r="AA30" s="9"/>
      <c r="AB30" s="28">
        <v>21</v>
      </c>
      <c r="AC30" s="8"/>
      <c r="AD30" s="2">
        <f t="shared" si="0"/>
        <v>247</v>
      </c>
      <c r="AE30" s="2"/>
      <c r="AF30" s="2">
        <f t="shared" si="1"/>
        <v>247</v>
      </c>
      <c r="AG30" s="2">
        <f t="shared" si="2"/>
        <v>19</v>
      </c>
      <c r="AH30" s="2"/>
      <c r="AI30" s="2">
        <f t="shared" si="3"/>
        <v>19</v>
      </c>
    </row>
    <row r="31" spans="1:35" ht="11.25" customHeight="1" x14ac:dyDescent="0.2">
      <c r="A31" s="12" t="s">
        <v>73</v>
      </c>
      <c r="B31" s="11"/>
      <c r="C31" s="10" t="s">
        <v>953</v>
      </c>
      <c r="D31" s="28">
        <v>15</v>
      </c>
      <c r="E31" s="9"/>
      <c r="F31" s="28">
        <v>18</v>
      </c>
      <c r="G31" s="9"/>
      <c r="H31" s="28">
        <v>36</v>
      </c>
      <c r="I31" s="9"/>
      <c r="J31" s="28">
        <v>1</v>
      </c>
      <c r="K31" s="9"/>
      <c r="L31" s="28">
        <v>25</v>
      </c>
      <c r="M31" s="9"/>
      <c r="N31" s="28">
        <v>26</v>
      </c>
      <c r="O31" s="9"/>
      <c r="P31" s="28">
        <v>15</v>
      </c>
      <c r="Q31" s="9"/>
      <c r="R31" s="28">
        <v>16</v>
      </c>
      <c r="S31" s="9"/>
      <c r="T31" s="28">
        <v>7</v>
      </c>
      <c r="U31" s="9"/>
      <c r="V31" s="28">
        <v>20</v>
      </c>
      <c r="W31" s="9"/>
      <c r="X31" s="28">
        <v>18</v>
      </c>
      <c r="Y31" s="9"/>
      <c r="Z31" s="28">
        <v>30</v>
      </c>
      <c r="AA31" s="9"/>
      <c r="AB31" s="28">
        <v>15</v>
      </c>
      <c r="AC31" s="8"/>
      <c r="AD31" s="2">
        <f t="shared" si="0"/>
        <v>242</v>
      </c>
      <c r="AE31" s="2"/>
      <c r="AF31" s="2">
        <f t="shared" si="1"/>
        <v>242</v>
      </c>
      <c r="AG31" s="2">
        <f t="shared" si="2"/>
        <v>18.615384615384617</v>
      </c>
      <c r="AH31" s="2"/>
      <c r="AI31" s="2">
        <f t="shared" si="3"/>
        <v>18.615384615384617</v>
      </c>
    </row>
    <row r="32" spans="1:35" ht="11.25" customHeight="1" x14ac:dyDescent="0.2">
      <c r="A32" s="12" t="s">
        <v>87</v>
      </c>
      <c r="B32" s="11"/>
      <c r="C32" s="10" t="s">
        <v>941</v>
      </c>
      <c r="D32" s="28">
        <v>24</v>
      </c>
      <c r="E32" s="9"/>
      <c r="F32" s="28">
        <v>26</v>
      </c>
      <c r="G32" s="9"/>
      <c r="H32" s="28">
        <v>30</v>
      </c>
      <c r="I32" s="9"/>
      <c r="J32" s="28">
        <v>5</v>
      </c>
      <c r="K32" s="9"/>
      <c r="L32" s="28">
        <v>15</v>
      </c>
      <c r="M32" s="9"/>
      <c r="N32" s="28">
        <v>33</v>
      </c>
      <c r="O32" s="9"/>
      <c r="P32" s="28">
        <v>21</v>
      </c>
      <c r="Q32" s="9"/>
      <c r="R32" s="28">
        <v>13</v>
      </c>
      <c r="S32" s="9"/>
      <c r="T32" s="28">
        <v>12</v>
      </c>
      <c r="U32" s="9"/>
      <c r="V32" s="28">
        <v>10</v>
      </c>
      <c r="W32" s="9"/>
      <c r="X32" s="28">
        <v>20</v>
      </c>
      <c r="Y32" s="9"/>
      <c r="Z32" s="28">
        <v>13</v>
      </c>
      <c r="AA32" s="9"/>
      <c r="AB32" s="28">
        <v>15</v>
      </c>
      <c r="AC32" s="8"/>
      <c r="AD32" s="2">
        <f t="shared" si="0"/>
        <v>237</v>
      </c>
      <c r="AE32" s="2"/>
      <c r="AF32" s="2">
        <f t="shared" si="1"/>
        <v>237</v>
      </c>
      <c r="AG32" s="2">
        <f t="shared" si="2"/>
        <v>18.23076923076923</v>
      </c>
      <c r="AH32" s="2"/>
      <c r="AI32" s="2">
        <f t="shared" si="3"/>
        <v>18.23076923076923</v>
      </c>
    </row>
    <row r="33" spans="1:35" ht="11.25" customHeight="1" x14ac:dyDescent="0.2">
      <c r="A33" s="12" t="s">
        <v>85</v>
      </c>
      <c r="B33" s="11"/>
      <c r="C33" s="10" t="s">
        <v>945</v>
      </c>
      <c r="D33" s="28">
        <v>17</v>
      </c>
      <c r="E33" s="9"/>
      <c r="F33" s="28">
        <v>18</v>
      </c>
      <c r="G33" s="9"/>
      <c r="H33" s="28">
        <v>36</v>
      </c>
      <c r="I33" s="9"/>
      <c r="J33" s="28">
        <v>1</v>
      </c>
      <c r="K33" s="9"/>
      <c r="L33" s="28">
        <v>20</v>
      </c>
      <c r="M33" s="9"/>
      <c r="N33" s="28">
        <v>28</v>
      </c>
      <c r="O33" s="9"/>
      <c r="P33" s="28">
        <v>19</v>
      </c>
      <c r="Q33" s="9"/>
      <c r="R33" s="28">
        <v>29</v>
      </c>
      <c r="S33" s="9"/>
      <c r="T33" s="28">
        <v>0</v>
      </c>
      <c r="U33" s="9"/>
      <c r="V33" s="28">
        <v>10</v>
      </c>
      <c r="W33" s="9"/>
      <c r="X33" s="28">
        <v>7</v>
      </c>
      <c r="Y33" s="9"/>
      <c r="Z33" s="28">
        <v>22</v>
      </c>
      <c r="AA33" s="9"/>
      <c r="AB33" s="28">
        <v>15</v>
      </c>
      <c r="AC33" s="8"/>
      <c r="AD33" s="2">
        <f t="shared" si="0"/>
        <v>222</v>
      </c>
      <c r="AE33" s="2"/>
      <c r="AF33" s="2">
        <f t="shared" si="1"/>
        <v>222</v>
      </c>
      <c r="AG33" s="2">
        <f t="shared" si="2"/>
        <v>17.076923076923077</v>
      </c>
      <c r="AH33" s="2"/>
      <c r="AI33" s="2">
        <f t="shared" si="3"/>
        <v>17.076923076923077</v>
      </c>
    </row>
    <row r="34" spans="1:35" ht="11.25" customHeight="1" x14ac:dyDescent="0.2">
      <c r="A34" s="12" t="s">
        <v>83</v>
      </c>
      <c r="B34" s="11"/>
      <c r="C34" s="10" t="s">
        <v>928</v>
      </c>
      <c r="D34" s="28">
        <v>23</v>
      </c>
      <c r="E34" s="9"/>
      <c r="F34" s="28">
        <v>20</v>
      </c>
      <c r="G34" s="9"/>
      <c r="H34" s="28">
        <v>30</v>
      </c>
      <c r="I34" s="9"/>
      <c r="J34" s="28">
        <v>4</v>
      </c>
      <c r="K34" s="9"/>
      <c r="L34" s="28">
        <v>15</v>
      </c>
      <c r="M34" s="9"/>
      <c r="N34" s="28">
        <v>25</v>
      </c>
      <c r="O34" s="9"/>
      <c r="P34" s="28">
        <v>14</v>
      </c>
      <c r="Q34" s="9"/>
      <c r="R34" s="28">
        <v>10</v>
      </c>
      <c r="S34" s="9"/>
      <c r="T34" s="28">
        <v>18</v>
      </c>
      <c r="U34" s="9"/>
      <c r="V34" s="28">
        <v>20</v>
      </c>
      <c r="W34" s="9"/>
      <c r="X34" s="28">
        <v>10</v>
      </c>
      <c r="Y34" s="9"/>
      <c r="Z34" s="28">
        <v>14</v>
      </c>
      <c r="AA34" s="9"/>
      <c r="AB34" s="28">
        <v>15</v>
      </c>
      <c r="AC34" s="8"/>
      <c r="AD34" s="2">
        <f t="shared" si="0"/>
        <v>218</v>
      </c>
      <c r="AE34" s="2"/>
      <c r="AF34" s="2">
        <f t="shared" si="1"/>
        <v>218</v>
      </c>
      <c r="AG34" s="2">
        <f t="shared" si="2"/>
        <v>16.76923076923077</v>
      </c>
      <c r="AH34" s="2"/>
      <c r="AI34" s="2">
        <f t="shared" si="3"/>
        <v>16.76923076923077</v>
      </c>
    </row>
    <row r="35" spans="1:35" ht="11.25" customHeight="1" x14ac:dyDescent="0.2">
      <c r="A35" s="12" t="s">
        <v>80</v>
      </c>
      <c r="B35" s="11"/>
      <c r="C35" s="10" t="s">
        <v>931</v>
      </c>
      <c r="D35" s="28">
        <v>25</v>
      </c>
      <c r="E35" s="9"/>
      <c r="F35" s="28">
        <v>18</v>
      </c>
      <c r="G35" s="9"/>
      <c r="H35" s="28">
        <v>30</v>
      </c>
      <c r="I35" s="9"/>
      <c r="J35" s="28">
        <v>18</v>
      </c>
      <c r="K35" s="9"/>
      <c r="L35" s="28">
        <v>10</v>
      </c>
      <c r="M35" s="9"/>
      <c r="N35" s="28">
        <v>26</v>
      </c>
      <c r="O35" s="9"/>
      <c r="P35" s="28">
        <v>19</v>
      </c>
      <c r="Q35" s="9"/>
      <c r="R35" s="28">
        <v>23</v>
      </c>
      <c r="S35" s="9"/>
      <c r="T35" s="28">
        <v>2</v>
      </c>
      <c r="U35" s="9"/>
      <c r="V35" s="28">
        <v>10</v>
      </c>
      <c r="W35" s="9"/>
      <c r="X35" s="28">
        <v>2</v>
      </c>
      <c r="Y35" s="9"/>
      <c r="Z35" s="28">
        <v>14</v>
      </c>
      <c r="AA35" s="9"/>
      <c r="AB35" s="28">
        <v>15</v>
      </c>
      <c r="AC35" s="8"/>
      <c r="AD35" s="2">
        <f t="shared" si="0"/>
        <v>212</v>
      </c>
      <c r="AE35" s="2"/>
      <c r="AF35" s="2">
        <f t="shared" si="1"/>
        <v>212</v>
      </c>
      <c r="AG35" s="2">
        <f t="shared" si="2"/>
        <v>16.307692307692307</v>
      </c>
      <c r="AH35" s="2"/>
      <c r="AI35" s="2">
        <f t="shared" si="3"/>
        <v>16.307692307692307</v>
      </c>
    </row>
    <row r="36" spans="1:35" ht="11.25" customHeight="1" x14ac:dyDescent="0.2">
      <c r="A36" s="12" t="s">
        <v>76</v>
      </c>
      <c r="B36" s="11"/>
      <c r="C36" s="10" t="s">
        <v>939</v>
      </c>
      <c r="D36" s="28">
        <v>13</v>
      </c>
      <c r="E36" s="9"/>
      <c r="F36" s="28">
        <v>12</v>
      </c>
      <c r="G36" s="9"/>
      <c r="H36" s="28">
        <v>42</v>
      </c>
      <c r="I36" s="9"/>
      <c r="J36" s="28">
        <v>3</v>
      </c>
      <c r="K36" s="9"/>
      <c r="L36" s="28">
        <v>5</v>
      </c>
      <c r="M36" s="9"/>
      <c r="N36" s="28">
        <v>14</v>
      </c>
      <c r="O36" s="9"/>
      <c r="P36" s="28">
        <v>20</v>
      </c>
      <c r="Q36" s="9"/>
      <c r="R36" s="28">
        <v>11</v>
      </c>
      <c r="S36" s="9"/>
      <c r="T36" s="28">
        <v>12</v>
      </c>
      <c r="U36" s="9"/>
      <c r="V36" s="28">
        <v>20</v>
      </c>
      <c r="W36" s="9"/>
      <c r="X36" s="28">
        <v>12</v>
      </c>
      <c r="Y36" s="9"/>
      <c r="Z36" s="28">
        <v>12</v>
      </c>
      <c r="AA36" s="9"/>
      <c r="AB36" s="28">
        <v>17</v>
      </c>
      <c r="AC36" s="8"/>
      <c r="AD36" s="2">
        <f t="shared" si="0"/>
        <v>193</v>
      </c>
      <c r="AE36" s="2"/>
      <c r="AF36" s="2">
        <f t="shared" si="1"/>
        <v>193</v>
      </c>
      <c r="AG36" s="2">
        <f t="shared" si="2"/>
        <v>14.846153846153847</v>
      </c>
      <c r="AH36" s="2"/>
      <c r="AI36" s="2">
        <f t="shared" si="3"/>
        <v>14.846153846153847</v>
      </c>
    </row>
    <row r="37" spans="1:35" ht="11.25" customHeight="1" x14ac:dyDescent="0.2">
      <c r="A37" s="12" t="s">
        <v>40</v>
      </c>
      <c r="B37" s="11"/>
      <c r="C37" s="10" t="s">
        <v>932</v>
      </c>
      <c r="D37" s="28">
        <v>22</v>
      </c>
      <c r="E37" s="9"/>
      <c r="F37" s="28">
        <v>4</v>
      </c>
      <c r="G37" s="9"/>
      <c r="H37" s="28">
        <v>20</v>
      </c>
      <c r="I37" s="9"/>
      <c r="J37" s="28">
        <v>1</v>
      </c>
      <c r="K37" s="9"/>
      <c r="L37" s="28">
        <v>10</v>
      </c>
      <c r="M37" s="9"/>
      <c r="N37" s="28">
        <v>28</v>
      </c>
      <c r="O37" s="9"/>
      <c r="P37" s="28">
        <v>18</v>
      </c>
      <c r="Q37" s="9"/>
      <c r="R37" s="28">
        <v>9</v>
      </c>
      <c r="S37" s="9"/>
      <c r="T37" s="28">
        <v>8</v>
      </c>
      <c r="U37" s="9"/>
      <c r="V37" s="28">
        <v>10</v>
      </c>
      <c r="W37" s="9"/>
      <c r="X37" s="28">
        <v>4</v>
      </c>
      <c r="Y37" s="9"/>
      <c r="Z37" s="28">
        <v>27</v>
      </c>
      <c r="AA37" s="9"/>
      <c r="AB37" s="28">
        <v>15</v>
      </c>
      <c r="AC37" s="8"/>
      <c r="AD37" s="2">
        <f t="shared" si="0"/>
        <v>176</v>
      </c>
      <c r="AE37" s="2"/>
      <c r="AF37" s="2">
        <f t="shared" si="1"/>
        <v>176</v>
      </c>
      <c r="AG37" s="2">
        <f t="shared" si="2"/>
        <v>13.538461538461538</v>
      </c>
      <c r="AH37" s="2"/>
      <c r="AI37" s="2">
        <f t="shared" si="3"/>
        <v>13.538461538461538</v>
      </c>
    </row>
    <row r="38" spans="1:35" ht="11.25" customHeight="1" x14ac:dyDescent="0.2">
      <c r="A38" s="12" t="s">
        <v>41</v>
      </c>
      <c r="B38" s="11"/>
      <c r="C38" s="10" t="s">
        <v>940</v>
      </c>
      <c r="D38" s="28">
        <v>14</v>
      </c>
      <c r="E38" s="9"/>
      <c r="F38" s="28">
        <v>9</v>
      </c>
      <c r="G38" s="9"/>
      <c r="H38" s="28">
        <v>24</v>
      </c>
      <c r="I38" s="9"/>
      <c r="J38" s="28">
        <v>0</v>
      </c>
      <c r="K38" s="9"/>
      <c r="L38" s="28">
        <v>15</v>
      </c>
      <c r="M38" s="9"/>
      <c r="N38" s="28">
        <v>15</v>
      </c>
      <c r="O38" s="9"/>
      <c r="P38" s="28">
        <v>19</v>
      </c>
      <c r="Q38" s="9"/>
      <c r="R38" s="28">
        <v>4</v>
      </c>
      <c r="S38" s="9"/>
      <c r="T38" s="28">
        <v>10</v>
      </c>
      <c r="U38" s="9"/>
      <c r="V38" s="28">
        <v>10</v>
      </c>
      <c r="W38" s="9"/>
      <c r="X38" s="28">
        <v>4</v>
      </c>
      <c r="Y38" s="9"/>
      <c r="Z38" s="28">
        <v>10</v>
      </c>
      <c r="AA38" s="9"/>
      <c r="AB38" s="28">
        <v>15</v>
      </c>
      <c r="AC38" s="26"/>
      <c r="AD38" s="2">
        <f t="shared" si="0"/>
        <v>149</v>
      </c>
      <c r="AE38" s="2"/>
      <c r="AF38" s="2">
        <f t="shared" si="1"/>
        <v>149</v>
      </c>
      <c r="AG38" s="2">
        <f t="shared" si="2"/>
        <v>11.461538461538462</v>
      </c>
      <c r="AH38" s="2"/>
      <c r="AI38" s="2">
        <f t="shared" si="3"/>
        <v>11.461538461538462</v>
      </c>
    </row>
    <row r="39" spans="1:35" ht="11.25" customHeight="1" x14ac:dyDescent="0.2">
      <c r="A39" s="12" t="s">
        <v>75</v>
      </c>
      <c r="B39" s="11"/>
      <c r="C39" s="10" t="s">
        <v>949</v>
      </c>
      <c r="D39" s="28">
        <v>23</v>
      </c>
      <c r="E39" s="9"/>
      <c r="F39" s="28">
        <v>10</v>
      </c>
      <c r="G39" s="9"/>
      <c r="H39" s="28">
        <v>0</v>
      </c>
      <c r="I39" s="9"/>
      <c r="J39" s="28">
        <v>5</v>
      </c>
      <c r="K39" s="9"/>
      <c r="L39" s="9">
        <v>0</v>
      </c>
      <c r="M39" s="9"/>
      <c r="N39" s="28">
        <v>19</v>
      </c>
      <c r="O39" s="9"/>
      <c r="P39" s="28">
        <v>19</v>
      </c>
      <c r="Q39" s="9"/>
      <c r="R39" s="28">
        <v>8</v>
      </c>
      <c r="S39" s="9"/>
      <c r="T39" s="9">
        <v>0</v>
      </c>
      <c r="U39" s="9"/>
      <c r="V39" s="28">
        <v>10</v>
      </c>
      <c r="W39" s="9"/>
      <c r="X39" s="28">
        <v>9</v>
      </c>
      <c r="Y39" s="9"/>
      <c r="Z39" s="28">
        <v>10</v>
      </c>
      <c r="AA39" s="9"/>
      <c r="AB39" s="28">
        <v>15</v>
      </c>
      <c r="AC39" s="26"/>
      <c r="AD39" s="2">
        <f t="shared" si="0"/>
        <v>128</v>
      </c>
      <c r="AE39" s="2"/>
      <c r="AF39" s="2">
        <f t="shared" si="1"/>
        <v>128</v>
      </c>
      <c r="AG39" s="2">
        <f t="shared" si="2"/>
        <v>9.8461538461538467</v>
      </c>
      <c r="AH39" s="2"/>
      <c r="AI39" s="2">
        <f t="shared" si="3"/>
        <v>9.8461538461538467</v>
      </c>
    </row>
    <row r="40" spans="1:35" ht="11.25" customHeight="1" x14ac:dyDescent="0.2">
      <c r="A40" s="12" t="s">
        <v>42</v>
      </c>
      <c r="B40" s="11"/>
      <c r="C40" s="10" t="s">
        <v>943</v>
      </c>
      <c r="D40" s="28">
        <v>2</v>
      </c>
      <c r="E40" s="9"/>
      <c r="F40" s="28">
        <v>0</v>
      </c>
      <c r="G40" s="9"/>
      <c r="H40" s="28">
        <v>20</v>
      </c>
      <c r="I40" s="9"/>
      <c r="J40" s="28">
        <v>0</v>
      </c>
      <c r="K40" s="9"/>
      <c r="L40" s="28">
        <v>4</v>
      </c>
      <c r="M40" s="9"/>
      <c r="N40" s="28">
        <v>17</v>
      </c>
      <c r="O40" s="9"/>
      <c r="P40" s="28">
        <v>22</v>
      </c>
      <c r="Q40" s="9"/>
      <c r="R40" s="28">
        <v>5</v>
      </c>
      <c r="S40" s="9"/>
      <c r="T40" s="9">
        <v>0</v>
      </c>
      <c r="U40" s="9"/>
      <c r="V40" s="9">
        <v>0</v>
      </c>
      <c r="W40" s="9"/>
      <c r="X40" s="28">
        <v>6</v>
      </c>
      <c r="Y40" s="9"/>
      <c r="Z40" s="28">
        <v>3</v>
      </c>
      <c r="AA40" s="9"/>
      <c r="AB40" s="28">
        <v>10</v>
      </c>
      <c r="AC40" s="26"/>
      <c r="AD40" s="2">
        <f t="shared" si="0"/>
        <v>89</v>
      </c>
      <c r="AE40" s="2"/>
      <c r="AF40" s="2">
        <f t="shared" si="1"/>
        <v>89</v>
      </c>
      <c r="AG40" s="2">
        <f t="shared" si="2"/>
        <v>6.8461538461538458</v>
      </c>
      <c r="AH40" s="2"/>
      <c r="AI40" s="2">
        <f t="shared" si="3"/>
        <v>6.8461538461538458</v>
      </c>
    </row>
    <row r="41" spans="1:35" ht="11.25" customHeight="1" thickBot="1" x14ac:dyDescent="0.25">
      <c r="A41" s="7" t="s">
        <v>72</v>
      </c>
      <c r="B41" s="6"/>
      <c r="C41" s="5" t="s">
        <v>952</v>
      </c>
      <c r="D41" s="29">
        <v>9</v>
      </c>
      <c r="E41" s="4"/>
      <c r="F41" s="29">
        <v>4</v>
      </c>
      <c r="G41" s="4"/>
      <c r="H41" s="29">
        <v>8</v>
      </c>
      <c r="I41" s="4"/>
      <c r="J41" s="29">
        <v>0</v>
      </c>
      <c r="K41" s="4"/>
      <c r="L41" s="4">
        <v>0</v>
      </c>
      <c r="M41" s="4"/>
      <c r="N41" s="29">
        <v>9</v>
      </c>
      <c r="O41" s="4"/>
      <c r="P41" s="29">
        <v>0</v>
      </c>
      <c r="Q41" s="4"/>
      <c r="R41" s="29">
        <v>4</v>
      </c>
      <c r="S41" s="4"/>
      <c r="T41" s="4">
        <v>0</v>
      </c>
      <c r="U41" s="4"/>
      <c r="V41" s="29">
        <v>10</v>
      </c>
      <c r="W41" s="4"/>
      <c r="X41" s="29">
        <v>1</v>
      </c>
      <c r="Y41" s="4"/>
      <c r="Z41" s="29">
        <v>8</v>
      </c>
      <c r="AA41" s="4"/>
      <c r="AB41" s="29">
        <v>5</v>
      </c>
      <c r="AC41" s="27"/>
      <c r="AD41" s="2">
        <f t="shared" si="0"/>
        <v>58</v>
      </c>
      <c r="AE41" s="2"/>
      <c r="AF41" s="2">
        <f t="shared" si="1"/>
        <v>58</v>
      </c>
      <c r="AG41" s="2">
        <f t="shared" si="2"/>
        <v>4.4615384615384617</v>
      </c>
      <c r="AH41" s="2"/>
      <c r="AI41" s="2">
        <f t="shared" si="3"/>
        <v>4.4615384615384617</v>
      </c>
    </row>
  </sheetData>
  <sortState xmlns:xlrd2="http://schemas.microsoft.com/office/spreadsheetml/2017/richdata2" ref="B12:AI41">
    <sortCondition descending="1" ref="AD12:AD41"/>
  </sortState>
  <mergeCells count="39">
    <mergeCell ref="AD7:AE7"/>
    <mergeCell ref="AG7:AH7"/>
    <mergeCell ref="B11:C11"/>
    <mergeCell ref="P8:Q8"/>
    <mergeCell ref="R8:S8"/>
    <mergeCell ref="T8:U8"/>
    <mergeCell ref="H7:I7"/>
    <mergeCell ref="AB7:AC7"/>
    <mergeCell ref="H8:I8"/>
    <mergeCell ref="J8:K8"/>
    <mergeCell ref="L8:M8"/>
    <mergeCell ref="N8:O8"/>
    <mergeCell ref="J7:K7"/>
    <mergeCell ref="L7:M7"/>
    <mergeCell ref="N7:O7"/>
    <mergeCell ref="V8:W8"/>
    <mergeCell ref="A7:A11"/>
    <mergeCell ref="B7:B8"/>
    <mergeCell ref="C7:C8"/>
    <mergeCell ref="D7:E7"/>
    <mergeCell ref="F7:G7"/>
    <mergeCell ref="D8:E8"/>
    <mergeCell ref="F8:G8"/>
    <mergeCell ref="AB8:AC8"/>
    <mergeCell ref="B10:C10"/>
    <mergeCell ref="B3:T3"/>
    <mergeCell ref="B4:C4"/>
    <mergeCell ref="D4:G4"/>
    <mergeCell ref="H4:T4"/>
    <mergeCell ref="B5:C5"/>
    <mergeCell ref="H5:T5"/>
    <mergeCell ref="P7:Q7"/>
    <mergeCell ref="R7:S7"/>
    <mergeCell ref="T7:U7"/>
    <mergeCell ref="X8:Y8"/>
    <mergeCell ref="Z8:AA8"/>
    <mergeCell ref="V7:W7"/>
    <mergeCell ref="X7:Y7"/>
    <mergeCell ref="Z7:AA7"/>
  </mergeCells>
  <pageMargins left="0.39370078740157477" right="0.39370078740157477" top="0.39370078740157477" bottom="0.39370078740157477" header="0" footer="0"/>
  <pageSetup paperSize="9" scale="0" fitToHeight="0" pageOrder="overThenDown" orientation="landscape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8F8D5-EE9F-40E0-B247-7775D2543E96}">
  <sheetPr>
    <outlinePr summaryBelow="0" summaryRight="0"/>
    <pageSetUpPr autoPageBreaks="0" fitToPage="1"/>
  </sheetPr>
  <dimension ref="A1:AE37"/>
  <sheetViews>
    <sheetView topLeftCell="A8" workbookViewId="0">
      <selection activeCell="B12" sqref="B12:B37"/>
    </sheetView>
  </sheetViews>
  <sheetFormatPr defaultColWidth="9.109375" defaultRowHeight="10.199999999999999" x14ac:dyDescent="0.2"/>
  <cols>
    <col min="1" max="1" width="5" style="1" customWidth="1"/>
    <col min="2" max="2" width="17" style="1" customWidth="1"/>
    <col min="3" max="3" width="10" style="1" customWidth="1"/>
    <col min="4" max="25" width="4" style="1" customWidth="1"/>
    <col min="26" max="26" width="8.88671875" style="1" customWidth="1"/>
    <col min="27" max="27" width="9.6640625" style="1" customWidth="1"/>
    <col min="28" max="29" width="9" style="1" customWidth="1"/>
    <col min="30" max="256" width="9.109375" style="1" customWidth="1"/>
    <col min="257" max="16384" width="9.109375" style="1"/>
  </cols>
  <sheetData>
    <row r="1" spans="1:31" ht="11.25" customHeight="1" x14ac:dyDescent="0.2">
      <c r="B1" s="25" t="s">
        <v>70</v>
      </c>
    </row>
    <row r="2" spans="1:31" ht="11.25" customHeight="1" x14ac:dyDescent="0.2"/>
    <row r="3" spans="1:31" ht="11.25" customHeight="1" x14ac:dyDescent="0.2">
      <c r="B3" s="48" t="s">
        <v>958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31" ht="11.25" customHeight="1" x14ac:dyDescent="0.2">
      <c r="B4" s="48" t="s">
        <v>480</v>
      </c>
      <c r="C4" s="48"/>
      <c r="D4" s="48" t="s">
        <v>446</v>
      </c>
      <c r="E4" s="48"/>
      <c r="F4" s="48"/>
      <c r="G4" s="48"/>
      <c r="H4" s="48" t="s">
        <v>822</v>
      </c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1:31" ht="21.75" customHeight="1" x14ac:dyDescent="0.2">
      <c r="B5" s="48" t="s">
        <v>66</v>
      </c>
      <c r="C5" s="48"/>
      <c r="H5" s="48" t="s">
        <v>823</v>
      </c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1:31" ht="11.25" customHeight="1" thickBot="1" x14ac:dyDescent="0.25"/>
    <row r="7" spans="1:31" ht="99.9" customHeight="1" thickBot="1" x14ac:dyDescent="0.25">
      <c r="A7" s="39" t="s">
        <v>64</v>
      </c>
      <c r="B7" s="42" t="s">
        <v>63</v>
      </c>
      <c r="C7" s="42" t="s">
        <v>62</v>
      </c>
      <c r="D7" s="36" t="s">
        <v>445</v>
      </c>
      <c r="E7" s="36"/>
      <c r="F7" s="36" t="s">
        <v>444</v>
      </c>
      <c r="G7" s="36"/>
      <c r="H7" s="36" t="s">
        <v>443</v>
      </c>
      <c r="I7" s="36"/>
      <c r="J7" s="36" t="s">
        <v>442</v>
      </c>
      <c r="K7" s="36"/>
      <c r="L7" s="36" t="s">
        <v>441</v>
      </c>
      <c r="M7" s="36"/>
      <c r="N7" s="36" t="s">
        <v>440</v>
      </c>
      <c r="O7" s="36"/>
      <c r="P7" s="36" t="s">
        <v>119</v>
      </c>
      <c r="Q7" s="36"/>
      <c r="R7" s="36" t="s">
        <v>439</v>
      </c>
      <c r="S7" s="36"/>
      <c r="T7" s="36" t="s">
        <v>438</v>
      </c>
      <c r="U7" s="36"/>
      <c r="V7" s="36" t="s">
        <v>437</v>
      </c>
      <c r="W7" s="36"/>
      <c r="X7" s="49" t="s">
        <v>436</v>
      </c>
      <c r="Y7" s="51"/>
      <c r="Z7" s="45" t="s">
        <v>56</v>
      </c>
      <c r="AA7" s="46"/>
      <c r="AB7" s="24" t="s">
        <v>54</v>
      </c>
      <c r="AC7" s="47" t="s">
        <v>55</v>
      </c>
      <c r="AD7" s="46"/>
      <c r="AE7" s="23" t="s">
        <v>54</v>
      </c>
    </row>
    <row r="8" spans="1:31" ht="75" customHeight="1" x14ac:dyDescent="0.2">
      <c r="A8" s="40"/>
      <c r="B8" s="43"/>
      <c r="C8" s="43"/>
      <c r="D8" s="37" t="s">
        <v>479</v>
      </c>
      <c r="E8" s="37"/>
      <c r="F8" s="37" t="s">
        <v>478</v>
      </c>
      <c r="G8" s="37"/>
      <c r="H8" s="37" t="s">
        <v>433</v>
      </c>
      <c r="I8" s="37"/>
      <c r="J8" s="37" t="s">
        <v>477</v>
      </c>
      <c r="K8" s="37"/>
      <c r="L8" s="37" t="s">
        <v>195</v>
      </c>
      <c r="M8" s="37"/>
      <c r="N8" s="37" t="s">
        <v>476</v>
      </c>
      <c r="O8" s="37"/>
      <c r="P8" s="37" t="s">
        <v>475</v>
      </c>
      <c r="Q8" s="37"/>
      <c r="R8" s="37" t="s">
        <v>429</v>
      </c>
      <c r="S8" s="37"/>
      <c r="T8" s="37" t="s">
        <v>428</v>
      </c>
      <c r="U8" s="37"/>
      <c r="V8" s="37" t="s">
        <v>427</v>
      </c>
      <c r="W8" s="37"/>
      <c r="X8" s="38" t="s">
        <v>426</v>
      </c>
      <c r="Y8" s="50"/>
      <c r="Z8" s="2"/>
      <c r="AA8" s="2"/>
      <c r="AB8" s="2"/>
      <c r="AC8" s="2"/>
      <c r="AD8" s="2"/>
      <c r="AE8" s="2"/>
    </row>
    <row r="9" spans="1:31" ht="11.25" customHeight="1" x14ac:dyDescent="0.2">
      <c r="A9" s="40"/>
      <c r="B9" s="22"/>
      <c r="C9" s="21"/>
      <c r="D9" s="18" t="s">
        <v>48</v>
      </c>
      <c r="E9" s="18" t="s">
        <v>47</v>
      </c>
      <c r="F9" s="18" t="s">
        <v>48</v>
      </c>
      <c r="G9" s="18" t="s">
        <v>47</v>
      </c>
      <c r="H9" s="18" t="s">
        <v>48</v>
      </c>
      <c r="I9" s="18" t="s">
        <v>47</v>
      </c>
      <c r="J9" s="18" t="s">
        <v>48</v>
      </c>
      <c r="K9" s="18" t="s">
        <v>47</v>
      </c>
      <c r="L9" s="18" t="s">
        <v>48</v>
      </c>
      <c r="M9" s="18" t="s">
        <v>47</v>
      </c>
      <c r="N9" s="18" t="s">
        <v>48</v>
      </c>
      <c r="O9" s="18" t="s">
        <v>47</v>
      </c>
      <c r="P9" s="18" t="s">
        <v>48</v>
      </c>
      <c r="Q9" s="18" t="s">
        <v>47</v>
      </c>
      <c r="R9" s="18" t="s">
        <v>48</v>
      </c>
      <c r="S9" s="18" t="s">
        <v>47</v>
      </c>
      <c r="T9" s="18" t="s">
        <v>48</v>
      </c>
      <c r="U9" s="18" t="s">
        <v>47</v>
      </c>
      <c r="V9" s="18" t="s">
        <v>48</v>
      </c>
      <c r="W9" s="18" t="s">
        <v>47</v>
      </c>
      <c r="X9" s="18" t="s">
        <v>48</v>
      </c>
      <c r="Y9" s="19" t="s">
        <v>47</v>
      </c>
      <c r="Z9" s="18" t="s">
        <v>48</v>
      </c>
      <c r="AA9" s="19" t="s">
        <v>47</v>
      </c>
      <c r="AB9" s="19"/>
      <c r="AC9" s="18" t="s">
        <v>48</v>
      </c>
      <c r="AD9" s="17" t="s">
        <v>47</v>
      </c>
      <c r="AE9" s="2"/>
    </row>
    <row r="10" spans="1:31" ht="11.25" customHeight="1" x14ac:dyDescent="0.2">
      <c r="A10" s="40"/>
      <c r="B10" s="44" t="s">
        <v>46</v>
      </c>
      <c r="C10" s="44"/>
      <c r="D10" s="16" t="s">
        <v>103</v>
      </c>
      <c r="E10" s="16"/>
      <c r="F10" s="16" t="s">
        <v>71</v>
      </c>
      <c r="G10" s="16" t="s">
        <v>321</v>
      </c>
      <c r="H10" s="16" t="s">
        <v>44</v>
      </c>
      <c r="I10" s="16"/>
      <c r="J10" s="16" t="s">
        <v>321</v>
      </c>
      <c r="K10" s="16"/>
      <c r="L10" s="16" t="s">
        <v>72</v>
      </c>
      <c r="M10" s="16"/>
      <c r="N10" s="16" t="s">
        <v>366</v>
      </c>
      <c r="O10" s="16"/>
      <c r="P10" s="16" t="s">
        <v>71</v>
      </c>
      <c r="Q10" s="16" t="s">
        <v>321</v>
      </c>
      <c r="R10" s="16" t="s">
        <v>44</v>
      </c>
      <c r="S10" s="16"/>
      <c r="T10" s="16" t="s">
        <v>366</v>
      </c>
      <c r="U10" s="16"/>
      <c r="V10" s="16" t="s">
        <v>175</v>
      </c>
      <c r="W10" s="16"/>
      <c r="X10" s="16" t="s">
        <v>44</v>
      </c>
      <c r="Y10" s="30"/>
      <c r="Z10" s="2"/>
      <c r="AA10" s="2"/>
      <c r="AB10" s="2"/>
      <c r="AC10" s="2"/>
      <c r="AD10" s="2"/>
      <c r="AE10" s="2"/>
    </row>
    <row r="11" spans="1:31" ht="11.25" customHeight="1" x14ac:dyDescent="0.2">
      <c r="A11" s="41"/>
      <c r="B11" s="44" t="s">
        <v>43</v>
      </c>
      <c r="C11" s="44"/>
      <c r="D11" s="14" t="s">
        <v>3</v>
      </c>
      <c r="E11" s="14"/>
      <c r="F11" s="14" t="s">
        <v>40</v>
      </c>
      <c r="G11" s="14"/>
      <c r="H11" s="14" t="s">
        <v>178</v>
      </c>
      <c r="I11" s="14"/>
      <c r="J11" s="14" t="s">
        <v>193</v>
      </c>
      <c r="K11" s="14"/>
      <c r="L11" s="14" t="s">
        <v>73</v>
      </c>
      <c r="M11" s="14"/>
      <c r="N11" s="14" t="s">
        <v>1</v>
      </c>
      <c r="O11" s="14"/>
      <c r="P11" s="14" t="s">
        <v>23</v>
      </c>
      <c r="Q11" s="14"/>
      <c r="R11" s="14" t="s">
        <v>9</v>
      </c>
      <c r="S11" s="14"/>
      <c r="T11" s="14" t="s">
        <v>9</v>
      </c>
      <c r="U11" s="14"/>
      <c r="V11" s="14" t="s">
        <v>15</v>
      </c>
      <c r="W11" s="14"/>
      <c r="X11" s="14" t="s">
        <v>72</v>
      </c>
      <c r="Y11" s="31"/>
      <c r="Z11" s="2"/>
      <c r="AA11" s="2"/>
      <c r="AB11" s="2"/>
      <c r="AC11" s="2"/>
      <c r="AD11" s="2"/>
      <c r="AE11" s="2"/>
    </row>
    <row r="12" spans="1:31" ht="11.25" customHeight="1" x14ac:dyDescent="0.2">
      <c r="A12" s="12" t="s">
        <v>37</v>
      </c>
      <c r="B12" s="11"/>
      <c r="C12" s="10" t="s">
        <v>456</v>
      </c>
      <c r="D12" s="28">
        <v>29</v>
      </c>
      <c r="E12" s="9"/>
      <c r="F12" s="28">
        <v>34</v>
      </c>
      <c r="G12" s="9"/>
      <c r="H12" s="28">
        <v>50</v>
      </c>
      <c r="I12" s="9"/>
      <c r="J12" s="28">
        <v>57</v>
      </c>
      <c r="K12" s="9"/>
      <c r="L12" s="28">
        <v>30</v>
      </c>
      <c r="M12" s="9"/>
      <c r="N12" s="28">
        <v>27</v>
      </c>
      <c r="O12" s="9"/>
      <c r="P12" s="28">
        <v>34</v>
      </c>
      <c r="Q12" s="9"/>
      <c r="R12" s="28">
        <v>40</v>
      </c>
      <c r="S12" s="9"/>
      <c r="T12" s="28">
        <v>27</v>
      </c>
      <c r="U12" s="9"/>
      <c r="V12" s="28">
        <v>27</v>
      </c>
      <c r="W12" s="9"/>
      <c r="X12" s="28">
        <v>48</v>
      </c>
      <c r="Y12" s="26"/>
      <c r="Z12" s="2">
        <f t="shared" ref="Z12:Z37" si="0">SUM(D12:Y12)</f>
        <v>403</v>
      </c>
      <c r="AA12" s="2"/>
      <c r="AB12" s="2">
        <f t="shared" ref="AB12:AB37" si="1">SUM(Z12:AA12)</f>
        <v>403</v>
      </c>
      <c r="AC12" s="2">
        <f t="shared" ref="AC12:AC37" si="2">AVERAGE(X12,V12,T12,R12,P12,N12,L12,J12,H12,F12,D12)</f>
        <v>36.636363636363633</v>
      </c>
      <c r="AD12" s="2"/>
      <c r="AE12" s="2">
        <f t="shared" ref="AE12:AE37" si="3">AVERAGE(AC12:AD12)</f>
        <v>36.636363636363633</v>
      </c>
    </row>
    <row r="13" spans="1:31" ht="11.25" customHeight="1" x14ac:dyDescent="0.2">
      <c r="A13" s="12" t="s">
        <v>35</v>
      </c>
      <c r="B13" s="11"/>
      <c r="C13" s="10" t="s">
        <v>474</v>
      </c>
      <c r="D13" s="28">
        <v>32</v>
      </c>
      <c r="E13" s="9"/>
      <c r="F13" s="28">
        <v>29</v>
      </c>
      <c r="G13" s="9"/>
      <c r="H13" s="28">
        <v>40</v>
      </c>
      <c r="I13" s="9"/>
      <c r="J13" s="28">
        <v>52</v>
      </c>
      <c r="K13" s="9"/>
      <c r="L13" s="28">
        <v>30</v>
      </c>
      <c r="M13" s="9"/>
      <c r="N13" s="28">
        <v>17</v>
      </c>
      <c r="O13" s="9"/>
      <c r="P13" s="28">
        <v>4</v>
      </c>
      <c r="Q13" s="9"/>
      <c r="R13" s="28">
        <v>40</v>
      </c>
      <c r="S13" s="9"/>
      <c r="T13" s="28">
        <v>26</v>
      </c>
      <c r="U13" s="9"/>
      <c r="V13" s="28">
        <v>22</v>
      </c>
      <c r="W13" s="9"/>
      <c r="X13" s="28">
        <v>32</v>
      </c>
      <c r="Y13" s="26"/>
      <c r="Z13" s="2">
        <f t="shared" si="0"/>
        <v>324</v>
      </c>
      <c r="AA13" s="2"/>
      <c r="AB13" s="2">
        <f t="shared" si="1"/>
        <v>324</v>
      </c>
      <c r="AC13" s="2">
        <f t="shared" si="2"/>
        <v>29.454545454545453</v>
      </c>
      <c r="AD13" s="2"/>
      <c r="AE13" s="2">
        <f t="shared" si="3"/>
        <v>29.454545454545453</v>
      </c>
    </row>
    <row r="14" spans="1:31" ht="11.25" customHeight="1" x14ac:dyDescent="0.2">
      <c r="A14" s="12" t="s">
        <v>33</v>
      </c>
      <c r="B14" s="11"/>
      <c r="C14" s="10" t="s">
        <v>455</v>
      </c>
      <c r="D14" s="28">
        <v>31</v>
      </c>
      <c r="E14" s="9"/>
      <c r="F14" s="28">
        <v>36</v>
      </c>
      <c r="G14" s="9"/>
      <c r="H14" s="28">
        <v>47</v>
      </c>
      <c r="I14" s="9"/>
      <c r="J14" s="28">
        <v>60</v>
      </c>
      <c r="K14" s="9"/>
      <c r="L14" s="28">
        <v>29</v>
      </c>
      <c r="M14" s="9"/>
      <c r="N14" s="28">
        <v>22</v>
      </c>
      <c r="O14" s="9"/>
      <c r="P14" s="28">
        <v>4</v>
      </c>
      <c r="Q14" s="9"/>
      <c r="R14" s="28">
        <v>20</v>
      </c>
      <c r="S14" s="9"/>
      <c r="T14" s="28">
        <v>20</v>
      </c>
      <c r="U14" s="9"/>
      <c r="V14" s="28">
        <v>16</v>
      </c>
      <c r="W14" s="9"/>
      <c r="X14" s="28">
        <v>38</v>
      </c>
      <c r="Y14" s="26"/>
      <c r="Z14" s="2">
        <f t="shared" si="0"/>
        <v>323</v>
      </c>
      <c r="AA14" s="2"/>
      <c r="AB14" s="2">
        <f t="shared" si="1"/>
        <v>323</v>
      </c>
      <c r="AC14" s="2">
        <f t="shared" si="2"/>
        <v>29.363636363636363</v>
      </c>
      <c r="AD14" s="2"/>
      <c r="AE14" s="2">
        <f t="shared" si="3"/>
        <v>29.363636363636363</v>
      </c>
    </row>
    <row r="15" spans="1:31" ht="11.25" customHeight="1" x14ac:dyDescent="0.2">
      <c r="A15" s="12" t="s">
        <v>31</v>
      </c>
      <c r="B15" s="11"/>
      <c r="C15" s="10" t="s">
        <v>460</v>
      </c>
      <c r="D15" s="28">
        <v>30</v>
      </c>
      <c r="E15" s="9"/>
      <c r="F15" s="28">
        <v>31</v>
      </c>
      <c r="G15" s="9"/>
      <c r="H15" s="28">
        <v>50</v>
      </c>
      <c r="I15" s="9"/>
      <c r="J15" s="28">
        <v>56</v>
      </c>
      <c r="K15" s="9"/>
      <c r="L15" s="28">
        <v>28</v>
      </c>
      <c r="M15" s="9"/>
      <c r="N15" s="28">
        <v>21</v>
      </c>
      <c r="O15" s="9"/>
      <c r="P15" s="28">
        <v>6</v>
      </c>
      <c r="Q15" s="9"/>
      <c r="R15" s="28">
        <v>30</v>
      </c>
      <c r="S15" s="9"/>
      <c r="T15" s="28">
        <v>18</v>
      </c>
      <c r="U15" s="9"/>
      <c r="V15" s="28">
        <v>16</v>
      </c>
      <c r="W15" s="9"/>
      <c r="X15" s="28">
        <v>36</v>
      </c>
      <c r="Y15" s="26"/>
      <c r="Z15" s="2">
        <f t="shared" si="0"/>
        <v>322</v>
      </c>
      <c r="AA15" s="2"/>
      <c r="AB15" s="2">
        <f t="shared" si="1"/>
        <v>322</v>
      </c>
      <c r="AC15" s="2">
        <f t="shared" si="2"/>
        <v>29.272727272727273</v>
      </c>
      <c r="AD15" s="2"/>
      <c r="AE15" s="2">
        <f t="shared" si="3"/>
        <v>29.272727272727273</v>
      </c>
    </row>
    <row r="16" spans="1:31" ht="11.25" customHeight="1" x14ac:dyDescent="0.2">
      <c r="A16" s="12" t="s">
        <v>29</v>
      </c>
      <c r="B16" s="11"/>
      <c r="C16" s="10" t="s">
        <v>461</v>
      </c>
      <c r="D16" s="28">
        <v>21</v>
      </c>
      <c r="E16" s="9"/>
      <c r="F16" s="28">
        <v>32</v>
      </c>
      <c r="G16" s="9"/>
      <c r="H16" s="28">
        <v>48</v>
      </c>
      <c r="I16" s="9"/>
      <c r="J16" s="28">
        <v>44</v>
      </c>
      <c r="K16" s="9"/>
      <c r="L16" s="28">
        <v>30</v>
      </c>
      <c r="M16" s="9"/>
      <c r="N16" s="28">
        <v>20</v>
      </c>
      <c r="O16" s="9"/>
      <c r="P16" s="28">
        <v>30</v>
      </c>
      <c r="Q16" s="9"/>
      <c r="R16" s="28">
        <v>30</v>
      </c>
      <c r="S16" s="9"/>
      <c r="T16" s="28">
        <v>15</v>
      </c>
      <c r="U16" s="9"/>
      <c r="V16" s="28">
        <v>14</v>
      </c>
      <c r="W16" s="9"/>
      <c r="X16" s="28">
        <v>33</v>
      </c>
      <c r="Y16" s="26"/>
      <c r="Z16" s="2">
        <f t="shared" si="0"/>
        <v>317</v>
      </c>
      <c r="AA16" s="2"/>
      <c r="AB16" s="2">
        <f t="shared" si="1"/>
        <v>317</v>
      </c>
      <c r="AC16" s="2">
        <f t="shared" si="2"/>
        <v>28.818181818181817</v>
      </c>
      <c r="AD16" s="2"/>
      <c r="AE16" s="2">
        <f t="shared" si="3"/>
        <v>28.818181818181817</v>
      </c>
    </row>
    <row r="17" spans="1:31" ht="11.25" customHeight="1" x14ac:dyDescent="0.2">
      <c r="A17" s="12" t="s">
        <v>27</v>
      </c>
      <c r="B17" s="11"/>
      <c r="C17" s="10" t="s">
        <v>463</v>
      </c>
      <c r="D17" s="28">
        <v>26</v>
      </c>
      <c r="E17" s="9"/>
      <c r="F17" s="28">
        <v>27</v>
      </c>
      <c r="G17" s="9"/>
      <c r="H17" s="28">
        <v>50</v>
      </c>
      <c r="I17" s="9"/>
      <c r="J17" s="28">
        <v>59</v>
      </c>
      <c r="K17" s="9"/>
      <c r="L17" s="28">
        <v>30</v>
      </c>
      <c r="M17" s="9"/>
      <c r="N17" s="28">
        <v>15</v>
      </c>
      <c r="O17" s="9"/>
      <c r="P17" s="28">
        <v>0</v>
      </c>
      <c r="Q17" s="9"/>
      <c r="R17" s="28">
        <v>10</v>
      </c>
      <c r="S17" s="9"/>
      <c r="T17" s="28">
        <v>28</v>
      </c>
      <c r="U17" s="9"/>
      <c r="V17" s="28">
        <v>26</v>
      </c>
      <c r="W17" s="9"/>
      <c r="X17" s="28">
        <v>42</v>
      </c>
      <c r="Y17" s="26"/>
      <c r="Z17" s="2">
        <f t="shared" si="0"/>
        <v>313</v>
      </c>
      <c r="AA17" s="2"/>
      <c r="AB17" s="2">
        <f t="shared" si="1"/>
        <v>313</v>
      </c>
      <c r="AC17" s="2">
        <f t="shared" si="2"/>
        <v>28.454545454545453</v>
      </c>
      <c r="AD17" s="2"/>
      <c r="AE17" s="2">
        <f t="shared" si="3"/>
        <v>28.454545454545453</v>
      </c>
    </row>
    <row r="18" spans="1:31" ht="11.25" customHeight="1" x14ac:dyDescent="0.2">
      <c r="A18" s="12" t="s">
        <v>25</v>
      </c>
      <c r="B18" s="11"/>
      <c r="C18" s="10" t="s">
        <v>467</v>
      </c>
      <c r="D18" s="28">
        <v>25</v>
      </c>
      <c r="E18" s="9"/>
      <c r="F18" s="28">
        <v>30</v>
      </c>
      <c r="G18" s="9"/>
      <c r="H18" s="28">
        <v>38</v>
      </c>
      <c r="I18" s="9"/>
      <c r="J18" s="28">
        <v>53</v>
      </c>
      <c r="K18" s="9"/>
      <c r="L18" s="28">
        <v>28</v>
      </c>
      <c r="M18" s="9"/>
      <c r="N18" s="28">
        <v>20</v>
      </c>
      <c r="O18" s="9"/>
      <c r="P18" s="28">
        <v>4</v>
      </c>
      <c r="Q18" s="9"/>
      <c r="R18" s="28">
        <v>20</v>
      </c>
      <c r="S18" s="9"/>
      <c r="T18" s="28">
        <v>18</v>
      </c>
      <c r="U18" s="9"/>
      <c r="V18" s="28">
        <v>22</v>
      </c>
      <c r="W18" s="9"/>
      <c r="X18" s="28">
        <v>42</v>
      </c>
      <c r="Y18" s="26"/>
      <c r="Z18" s="2">
        <f t="shared" si="0"/>
        <v>300</v>
      </c>
      <c r="AA18" s="2"/>
      <c r="AB18" s="2">
        <f t="shared" si="1"/>
        <v>300</v>
      </c>
      <c r="AC18" s="2">
        <f t="shared" si="2"/>
        <v>27.272727272727273</v>
      </c>
      <c r="AD18" s="2"/>
      <c r="AE18" s="2">
        <f t="shared" si="3"/>
        <v>27.272727272727273</v>
      </c>
    </row>
    <row r="19" spans="1:31" ht="11.25" customHeight="1" x14ac:dyDescent="0.2">
      <c r="A19" s="12" t="s">
        <v>23</v>
      </c>
      <c r="B19" s="11"/>
      <c r="C19" s="10" t="s">
        <v>471</v>
      </c>
      <c r="D19" s="28">
        <v>24</v>
      </c>
      <c r="E19" s="9"/>
      <c r="F19" s="28">
        <v>33</v>
      </c>
      <c r="G19" s="9"/>
      <c r="H19" s="28">
        <v>25</v>
      </c>
      <c r="I19" s="9"/>
      <c r="J19" s="28">
        <v>53</v>
      </c>
      <c r="K19" s="9"/>
      <c r="L19" s="28">
        <v>30</v>
      </c>
      <c r="M19" s="9"/>
      <c r="N19" s="28">
        <v>28</v>
      </c>
      <c r="O19" s="9"/>
      <c r="P19" s="28">
        <v>36</v>
      </c>
      <c r="Q19" s="9"/>
      <c r="R19" s="28">
        <v>0</v>
      </c>
      <c r="S19" s="9"/>
      <c r="T19" s="28">
        <v>19</v>
      </c>
      <c r="U19" s="9"/>
      <c r="V19" s="28">
        <v>15</v>
      </c>
      <c r="W19" s="9"/>
      <c r="X19" s="28">
        <v>36</v>
      </c>
      <c r="Y19" s="26"/>
      <c r="Z19" s="2">
        <f t="shared" si="0"/>
        <v>299</v>
      </c>
      <c r="AA19" s="2"/>
      <c r="AB19" s="2">
        <f t="shared" si="1"/>
        <v>299</v>
      </c>
      <c r="AC19" s="2">
        <f t="shared" si="2"/>
        <v>27.181818181818183</v>
      </c>
      <c r="AD19" s="2"/>
      <c r="AE19" s="2">
        <f t="shared" si="3"/>
        <v>27.181818181818183</v>
      </c>
    </row>
    <row r="20" spans="1:31" ht="11.25" customHeight="1" x14ac:dyDescent="0.2">
      <c r="A20" s="12" t="s">
        <v>21</v>
      </c>
      <c r="B20" s="11"/>
      <c r="C20" s="10" t="s">
        <v>459</v>
      </c>
      <c r="D20" s="28">
        <v>20</v>
      </c>
      <c r="E20" s="9"/>
      <c r="F20" s="28">
        <v>36</v>
      </c>
      <c r="G20" s="9"/>
      <c r="H20" s="28">
        <v>40</v>
      </c>
      <c r="I20" s="9"/>
      <c r="J20" s="28">
        <v>40</v>
      </c>
      <c r="K20" s="9"/>
      <c r="L20" s="28">
        <v>13</v>
      </c>
      <c r="M20" s="9"/>
      <c r="N20" s="28">
        <v>21</v>
      </c>
      <c r="O20" s="9"/>
      <c r="P20" s="28">
        <v>8</v>
      </c>
      <c r="Q20" s="9"/>
      <c r="R20" s="28">
        <v>40</v>
      </c>
      <c r="S20" s="9"/>
      <c r="T20" s="28">
        <v>21</v>
      </c>
      <c r="U20" s="9"/>
      <c r="V20" s="28">
        <v>19</v>
      </c>
      <c r="W20" s="9"/>
      <c r="X20" s="28">
        <v>38</v>
      </c>
      <c r="Y20" s="26"/>
      <c r="Z20" s="2">
        <f t="shared" si="0"/>
        <v>296</v>
      </c>
      <c r="AA20" s="2"/>
      <c r="AB20" s="2">
        <f t="shared" si="1"/>
        <v>296</v>
      </c>
      <c r="AC20" s="2">
        <f t="shared" si="2"/>
        <v>26.90909090909091</v>
      </c>
      <c r="AD20" s="2"/>
      <c r="AE20" s="2">
        <f t="shared" si="3"/>
        <v>26.90909090909091</v>
      </c>
    </row>
    <row r="21" spans="1:31" ht="11.25" customHeight="1" x14ac:dyDescent="0.2">
      <c r="A21" s="12" t="s">
        <v>19</v>
      </c>
      <c r="B21" s="11"/>
      <c r="C21" s="10" t="s">
        <v>453</v>
      </c>
      <c r="D21" s="28">
        <v>20</v>
      </c>
      <c r="E21" s="9"/>
      <c r="F21" s="28">
        <v>25</v>
      </c>
      <c r="G21" s="9"/>
      <c r="H21" s="28">
        <v>43</v>
      </c>
      <c r="I21" s="9"/>
      <c r="J21" s="28">
        <v>50</v>
      </c>
      <c r="K21" s="9"/>
      <c r="L21" s="28">
        <v>30</v>
      </c>
      <c r="M21" s="9"/>
      <c r="N21" s="28">
        <v>20</v>
      </c>
      <c r="O21" s="9"/>
      <c r="P21" s="28">
        <v>0</v>
      </c>
      <c r="Q21" s="9"/>
      <c r="R21" s="28">
        <v>10</v>
      </c>
      <c r="S21" s="9"/>
      <c r="T21" s="28">
        <v>7</v>
      </c>
      <c r="U21" s="9"/>
      <c r="V21" s="28">
        <v>14</v>
      </c>
      <c r="W21" s="9"/>
      <c r="X21" s="28">
        <v>43</v>
      </c>
      <c r="Y21" s="26"/>
      <c r="Z21" s="2">
        <f t="shared" si="0"/>
        <v>262</v>
      </c>
      <c r="AA21" s="2"/>
      <c r="AB21" s="2">
        <f t="shared" si="1"/>
        <v>262</v>
      </c>
      <c r="AC21" s="2">
        <f t="shared" si="2"/>
        <v>23.818181818181817</v>
      </c>
      <c r="AD21" s="2"/>
      <c r="AE21" s="2">
        <f t="shared" si="3"/>
        <v>23.818181818181817</v>
      </c>
    </row>
    <row r="22" spans="1:31" ht="11.25" customHeight="1" x14ac:dyDescent="0.2">
      <c r="A22" s="12" t="s">
        <v>17</v>
      </c>
      <c r="B22" s="11"/>
      <c r="C22" s="10" t="s">
        <v>449</v>
      </c>
      <c r="D22" s="28">
        <v>23</v>
      </c>
      <c r="E22" s="9"/>
      <c r="F22" s="28">
        <v>24</v>
      </c>
      <c r="G22" s="9"/>
      <c r="H22" s="28">
        <v>54</v>
      </c>
      <c r="I22" s="9"/>
      <c r="J22" s="28">
        <v>29</v>
      </c>
      <c r="K22" s="9"/>
      <c r="L22" s="28">
        <v>6</v>
      </c>
      <c r="M22" s="9"/>
      <c r="N22" s="28">
        <v>15</v>
      </c>
      <c r="O22" s="9"/>
      <c r="P22" s="28">
        <v>10</v>
      </c>
      <c r="Q22" s="9"/>
      <c r="R22" s="28">
        <v>30</v>
      </c>
      <c r="S22" s="9"/>
      <c r="T22" s="28">
        <v>16</v>
      </c>
      <c r="U22" s="9"/>
      <c r="V22" s="28">
        <v>13</v>
      </c>
      <c r="W22" s="9"/>
      <c r="X22" s="28">
        <v>42</v>
      </c>
      <c r="Y22" s="26"/>
      <c r="Z22" s="2">
        <f t="shared" si="0"/>
        <v>262</v>
      </c>
      <c r="AA22" s="2"/>
      <c r="AB22" s="2">
        <f t="shared" si="1"/>
        <v>262</v>
      </c>
      <c r="AC22" s="2">
        <f t="shared" si="2"/>
        <v>23.818181818181817</v>
      </c>
      <c r="AD22" s="2"/>
      <c r="AE22" s="2">
        <f t="shared" si="3"/>
        <v>23.818181818181817</v>
      </c>
    </row>
    <row r="23" spans="1:31" ht="11.25" customHeight="1" x14ac:dyDescent="0.2">
      <c r="A23" s="12" t="s">
        <v>15</v>
      </c>
      <c r="B23" s="11"/>
      <c r="C23" s="10" t="s">
        <v>472</v>
      </c>
      <c r="D23" s="28">
        <v>21</v>
      </c>
      <c r="E23" s="9"/>
      <c r="F23" s="28">
        <v>23</v>
      </c>
      <c r="G23" s="9"/>
      <c r="H23" s="28">
        <v>35</v>
      </c>
      <c r="I23" s="9"/>
      <c r="J23" s="28">
        <v>47</v>
      </c>
      <c r="K23" s="9"/>
      <c r="L23" s="28">
        <v>26</v>
      </c>
      <c r="M23" s="9"/>
      <c r="N23" s="28">
        <v>18</v>
      </c>
      <c r="O23" s="9"/>
      <c r="P23" s="28">
        <v>18</v>
      </c>
      <c r="Q23" s="9"/>
      <c r="R23" s="28">
        <v>0</v>
      </c>
      <c r="S23" s="9"/>
      <c r="T23" s="28">
        <v>18</v>
      </c>
      <c r="U23" s="9"/>
      <c r="V23" s="28">
        <v>16</v>
      </c>
      <c r="W23" s="9"/>
      <c r="X23" s="28">
        <v>32</v>
      </c>
      <c r="Y23" s="26"/>
      <c r="Z23" s="2">
        <f t="shared" si="0"/>
        <v>254</v>
      </c>
      <c r="AA23" s="2"/>
      <c r="AB23" s="2">
        <f t="shared" si="1"/>
        <v>254</v>
      </c>
      <c r="AC23" s="2">
        <f t="shared" si="2"/>
        <v>23.09090909090909</v>
      </c>
      <c r="AD23" s="2"/>
      <c r="AE23" s="2">
        <f t="shared" si="3"/>
        <v>23.09090909090909</v>
      </c>
    </row>
    <row r="24" spans="1:31" ht="11.25" customHeight="1" x14ac:dyDescent="0.2">
      <c r="A24" s="12" t="s">
        <v>13</v>
      </c>
      <c r="B24" s="11"/>
      <c r="C24" s="10" t="s">
        <v>462</v>
      </c>
      <c r="D24" s="28">
        <v>19</v>
      </c>
      <c r="E24" s="9"/>
      <c r="F24" s="28">
        <v>17</v>
      </c>
      <c r="G24" s="9"/>
      <c r="H24" s="28">
        <v>32</v>
      </c>
      <c r="I24" s="9"/>
      <c r="J24" s="28">
        <v>38</v>
      </c>
      <c r="K24" s="9"/>
      <c r="L24" s="28">
        <v>27</v>
      </c>
      <c r="M24" s="9"/>
      <c r="N24" s="28">
        <v>22</v>
      </c>
      <c r="O24" s="9"/>
      <c r="P24" s="28">
        <v>2</v>
      </c>
      <c r="Q24" s="9"/>
      <c r="R24" s="28">
        <v>30</v>
      </c>
      <c r="S24" s="9"/>
      <c r="T24" s="28">
        <v>14</v>
      </c>
      <c r="U24" s="9"/>
      <c r="V24" s="28">
        <v>12</v>
      </c>
      <c r="W24" s="9"/>
      <c r="X24" s="28">
        <v>32</v>
      </c>
      <c r="Y24" s="26"/>
      <c r="Z24" s="2">
        <f t="shared" si="0"/>
        <v>245</v>
      </c>
      <c r="AA24" s="2"/>
      <c r="AB24" s="2">
        <f t="shared" si="1"/>
        <v>245</v>
      </c>
      <c r="AC24" s="2">
        <f t="shared" si="2"/>
        <v>22.272727272727273</v>
      </c>
      <c r="AD24" s="2"/>
      <c r="AE24" s="2">
        <f t="shared" si="3"/>
        <v>22.272727272727273</v>
      </c>
    </row>
    <row r="25" spans="1:31" ht="11.25" customHeight="1" x14ac:dyDescent="0.2">
      <c r="A25" s="12" t="s">
        <v>11</v>
      </c>
      <c r="B25" s="11"/>
      <c r="C25" s="10" t="s">
        <v>458</v>
      </c>
      <c r="D25" s="28">
        <v>25</v>
      </c>
      <c r="E25" s="9"/>
      <c r="F25" s="28">
        <v>23</v>
      </c>
      <c r="G25" s="9"/>
      <c r="H25" s="28">
        <v>24</v>
      </c>
      <c r="I25" s="9"/>
      <c r="J25" s="28">
        <v>50</v>
      </c>
      <c r="K25" s="9"/>
      <c r="L25" s="28">
        <v>30</v>
      </c>
      <c r="M25" s="9"/>
      <c r="N25" s="28">
        <v>19</v>
      </c>
      <c r="O25" s="9"/>
      <c r="P25" s="28">
        <v>2</v>
      </c>
      <c r="Q25" s="9"/>
      <c r="R25" s="28">
        <v>10</v>
      </c>
      <c r="S25" s="9"/>
      <c r="T25" s="28">
        <v>19</v>
      </c>
      <c r="U25" s="9"/>
      <c r="V25" s="28">
        <v>10</v>
      </c>
      <c r="W25" s="9"/>
      <c r="X25" s="28">
        <v>32</v>
      </c>
      <c r="Y25" s="26"/>
      <c r="Z25" s="2">
        <f t="shared" si="0"/>
        <v>244</v>
      </c>
      <c r="AA25" s="2"/>
      <c r="AB25" s="2">
        <f t="shared" si="1"/>
        <v>244</v>
      </c>
      <c r="AC25" s="2">
        <f t="shared" si="2"/>
        <v>22.181818181818183</v>
      </c>
      <c r="AD25" s="2"/>
      <c r="AE25" s="2">
        <f t="shared" si="3"/>
        <v>22.181818181818183</v>
      </c>
    </row>
    <row r="26" spans="1:31" ht="11.25" customHeight="1" x14ac:dyDescent="0.2">
      <c r="A26" s="12" t="s">
        <v>9</v>
      </c>
      <c r="B26" s="11"/>
      <c r="C26" s="10" t="s">
        <v>452</v>
      </c>
      <c r="D26" s="28">
        <v>23</v>
      </c>
      <c r="E26" s="9"/>
      <c r="F26" s="28">
        <v>23</v>
      </c>
      <c r="G26" s="9"/>
      <c r="H26" s="28">
        <v>30</v>
      </c>
      <c r="I26" s="9"/>
      <c r="J26" s="28">
        <v>58</v>
      </c>
      <c r="K26" s="9"/>
      <c r="L26" s="28">
        <v>20</v>
      </c>
      <c r="M26" s="9"/>
      <c r="N26" s="28">
        <v>12</v>
      </c>
      <c r="O26" s="9"/>
      <c r="P26" s="28">
        <v>0</v>
      </c>
      <c r="Q26" s="9"/>
      <c r="R26" s="28">
        <v>10</v>
      </c>
      <c r="S26" s="9"/>
      <c r="T26" s="28">
        <v>18</v>
      </c>
      <c r="U26" s="9"/>
      <c r="V26" s="28">
        <v>11</v>
      </c>
      <c r="W26" s="9"/>
      <c r="X26" s="28">
        <v>38</v>
      </c>
      <c r="Y26" s="26"/>
      <c r="Z26" s="2">
        <f t="shared" si="0"/>
        <v>243</v>
      </c>
      <c r="AA26" s="2"/>
      <c r="AB26" s="2">
        <f t="shared" si="1"/>
        <v>243</v>
      </c>
      <c r="AC26" s="2">
        <f t="shared" si="2"/>
        <v>22.09090909090909</v>
      </c>
      <c r="AD26" s="2"/>
      <c r="AE26" s="2">
        <f t="shared" si="3"/>
        <v>22.09090909090909</v>
      </c>
    </row>
    <row r="27" spans="1:31" ht="11.25" customHeight="1" x14ac:dyDescent="0.2">
      <c r="A27" s="12" t="s">
        <v>7</v>
      </c>
      <c r="B27" s="11"/>
      <c r="C27" s="10" t="s">
        <v>468</v>
      </c>
      <c r="D27" s="28">
        <v>20</v>
      </c>
      <c r="E27" s="9"/>
      <c r="F27" s="28">
        <v>39</v>
      </c>
      <c r="G27" s="9"/>
      <c r="H27" s="28">
        <v>30</v>
      </c>
      <c r="I27" s="9"/>
      <c r="J27" s="28">
        <v>35</v>
      </c>
      <c r="K27" s="9"/>
      <c r="L27" s="28">
        <v>15</v>
      </c>
      <c r="M27" s="9"/>
      <c r="N27" s="28">
        <v>18</v>
      </c>
      <c r="O27" s="9"/>
      <c r="P27" s="28">
        <v>2</v>
      </c>
      <c r="Q27" s="9"/>
      <c r="R27" s="28">
        <v>20</v>
      </c>
      <c r="S27" s="9"/>
      <c r="T27" s="28">
        <v>15</v>
      </c>
      <c r="U27" s="9"/>
      <c r="V27" s="28">
        <v>10</v>
      </c>
      <c r="W27" s="9"/>
      <c r="X27" s="28">
        <v>38</v>
      </c>
      <c r="Y27" s="26"/>
      <c r="Z27" s="2">
        <f t="shared" si="0"/>
        <v>242</v>
      </c>
      <c r="AA27" s="2"/>
      <c r="AB27" s="2">
        <f t="shared" si="1"/>
        <v>242</v>
      </c>
      <c r="AC27" s="2">
        <f t="shared" si="2"/>
        <v>22</v>
      </c>
      <c r="AD27" s="2"/>
      <c r="AE27" s="2">
        <f t="shared" si="3"/>
        <v>22</v>
      </c>
    </row>
    <row r="28" spans="1:31" ht="11.25" customHeight="1" x14ac:dyDescent="0.2">
      <c r="A28" s="12" t="s">
        <v>5</v>
      </c>
      <c r="B28" s="11"/>
      <c r="C28" s="10" t="s">
        <v>465</v>
      </c>
      <c r="D28" s="28">
        <v>15</v>
      </c>
      <c r="E28" s="9"/>
      <c r="F28" s="28">
        <v>34</v>
      </c>
      <c r="G28" s="9"/>
      <c r="H28" s="28">
        <v>32</v>
      </c>
      <c r="I28" s="9"/>
      <c r="J28" s="28">
        <v>38</v>
      </c>
      <c r="K28" s="9"/>
      <c r="L28" s="28">
        <v>30</v>
      </c>
      <c r="M28" s="9"/>
      <c r="N28" s="28">
        <v>24</v>
      </c>
      <c r="O28" s="9"/>
      <c r="P28" s="28">
        <v>0</v>
      </c>
      <c r="Q28" s="9"/>
      <c r="R28" s="28">
        <v>10</v>
      </c>
      <c r="S28" s="9"/>
      <c r="T28" s="28">
        <v>9</v>
      </c>
      <c r="U28" s="9"/>
      <c r="V28" s="28">
        <v>11</v>
      </c>
      <c r="W28" s="9"/>
      <c r="X28" s="28">
        <v>27</v>
      </c>
      <c r="Y28" s="26"/>
      <c r="Z28" s="2">
        <f t="shared" si="0"/>
        <v>230</v>
      </c>
      <c r="AA28" s="2"/>
      <c r="AB28" s="2">
        <f t="shared" si="1"/>
        <v>230</v>
      </c>
      <c r="AC28" s="2">
        <f t="shared" si="2"/>
        <v>20.90909090909091</v>
      </c>
      <c r="AD28" s="2"/>
      <c r="AE28" s="2">
        <f t="shared" si="3"/>
        <v>20.90909090909091</v>
      </c>
    </row>
    <row r="29" spans="1:31" ht="11.25" customHeight="1" x14ac:dyDescent="0.2">
      <c r="A29" s="12" t="s">
        <v>3</v>
      </c>
      <c r="B29" s="11"/>
      <c r="C29" s="10" t="s">
        <v>457</v>
      </c>
      <c r="D29" s="28">
        <v>12</v>
      </c>
      <c r="E29" s="9"/>
      <c r="F29" s="28">
        <v>28</v>
      </c>
      <c r="G29" s="9"/>
      <c r="H29" s="28">
        <v>30</v>
      </c>
      <c r="I29" s="9"/>
      <c r="J29" s="28">
        <v>50</v>
      </c>
      <c r="K29" s="9"/>
      <c r="L29" s="28">
        <v>28</v>
      </c>
      <c r="M29" s="9"/>
      <c r="N29" s="28">
        <v>19</v>
      </c>
      <c r="O29" s="9"/>
      <c r="P29" s="28">
        <v>2</v>
      </c>
      <c r="Q29" s="9"/>
      <c r="R29" s="28">
        <v>10</v>
      </c>
      <c r="S29" s="9"/>
      <c r="T29" s="28">
        <v>6</v>
      </c>
      <c r="U29" s="9"/>
      <c r="V29" s="28">
        <v>10</v>
      </c>
      <c r="W29" s="9"/>
      <c r="X29" s="28">
        <v>17</v>
      </c>
      <c r="Y29" s="26"/>
      <c r="Z29" s="2">
        <f t="shared" si="0"/>
        <v>212</v>
      </c>
      <c r="AA29" s="2"/>
      <c r="AB29" s="2">
        <f t="shared" si="1"/>
        <v>212</v>
      </c>
      <c r="AC29" s="2">
        <f t="shared" si="2"/>
        <v>19.272727272727273</v>
      </c>
      <c r="AD29" s="2"/>
      <c r="AE29" s="2">
        <f t="shared" si="3"/>
        <v>19.272727272727273</v>
      </c>
    </row>
    <row r="30" spans="1:31" ht="11.25" customHeight="1" x14ac:dyDescent="0.2">
      <c r="A30" s="12" t="s">
        <v>1</v>
      </c>
      <c r="B30" s="11"/>
      <c r="C30" s="10" t="s">
        <v>473</v>
      </c>
      <c r="D30" s="28">
        <v>21</v>
      </c>
      <c r="E30" s="9"/>
      <c r="F30" s="28">
        <v>36</v>
      </c>
      <c r="G30" s="9"/>
      <c r="H30" s="28">
        <v>31</v>
      </c>
      <c r="I30" s="9"/>
      <c r="J30" s="28">
        <v>10</v>
      </c>
      <c r="K30" s="9"/>
      <c r="L30" s="28">
        <v>12</v>
      </c>
      <c r="M30" s="9"/>
      <c r="N30" s="28">
        <v>21</v>
      </c>
      <c r="O30" s="9"/>
      <c r="P30" s="28">
        <v>4</v>
      </c>
      <c r="Q30" s="9"/>
      <c r="R30" s="28">
        <v>20</v>
      </c>
      <c r="S30" s="9"/>
      <c r="T30" s="28">
        <v>16</v>
      </c>
      <c r="U30" s="9"/>
      <c r="V30" s="28">
        <v>8</v>
      </c>
      <c r="W30" s="9"/>
      <c r="X30" s="28">
        <v>28</v>
      </c>
      <c r="Y30" s="26"/>
      <c r="Z30" s="2">
        <f t="shared" si="0"/>
        <v>207</v>
      </c>
      <c r="AA30" s="2"/>
      <c r="AB30" s="2">
        <f t="shared" si="1"/>
        <v>207</v>
      </c>
      <c r="AC30" s="2">
        <f t="shared" si="2"/>
        <v>18.818181818181817</v>
      </c>
      <c r="AD30" s="2"/>
      <c r="AE30" s="2">
        <f t="shared" si="3"/>
        <v>18.818181818181817</v>
      </c>
    </row>
    <row r="31" spans="1:31" ht="11.25" customHeight="1" x14ac:dyDescent="0.2">
      <c r="A31" s="12" t="s">
        <v>73</v>
      </c>
      <c r="B31" s="11"/>
      <c r="C31" s="10" t="s">
        <v>466</v>
      </c>
      <c r="D31" s="28">
        <v>15</v>
      </c>
      <c r="E31" s="9"/>
      <c r="F31" s="28">
        <v>21</v>
      </c>
      <c r="G31" s="9"/>
      <c r="H31" s="28">
        <v>33</v>
      </c>
      <c r="I31" s="9"/>
      <c r="J31" s="28">
        <v>16</v>
      </c>
      <c r="K31" s="9"/>
      <c r="L31" s="28">
        <v>10</v>
      </c>
      <c r="M31" s="9"/>
      <c r="N31" s="28">
        <v>24</v>
      </c>
      <c r="O31" s="9"/>
      <c r="P31" s="28">
        <v>0</v>
      </c>
      <c r="Q31" s="9"/>
      <c r="R31" s="28">
        <v>10</v>
      </c>
      <c r="S31" s="9"/>
      <c r="T31" s="28">
        <v>12</v>
      </c>
      <c r="U31" s="9"/>
      <c r="V31" s="28">
        <v>11</v>
      </c>
      <c r="W31" s="9"/>
      <c r="X31" s="28">
        <v>38</v>
      </c>
      <c r="Y31" s="26"/>
      <c r="Z31" s="2">
        <f t="shared" si="0"/>
        <v>190</v>
      </c>
      <c r="AA31" s="2"/>
      <c r="AB31" s="2">
        <f t="shared" si="1"/>
        <v>190</v>
      </c>
      <c r="AC31" s="2">
        <f t="shared" si="2"/>
        <v>17.272727272727273</v>
      </c>
      <c r="AD31" s="2"/>
      <c r="AE31" s="2">
        <f t="shared" si="3"/>
        <v>17.272727272727273</v>
      </c>
    </row>
    <row r="32" spans="1:31" ht="11.25" customHeight="1" x14ac:dyDescent="0.2">
      <c r="A32" s="12" t="s">
        <v>87</v>
      </c>
      <c r="B32" s="11"/>
      <c r="C32" s="10" t="s">
        <v>469</v>
      </c>
      <c r="D32" s="28">
        <v>13</v>
      </c>
      <c r="E32" s="9"/>
      <c r="F32" s="28">
        <v>23</v>
      </c>
      <c r="G32" s="9"/>
      <c r="H32" s="28">
        <v>20</v>
      </c>
      <c r="I32" s="9"/>
      <c r="J32" s="28">
        <v>17</v>
      </c>
      <c r="K32" s="9"/>
      <c r="L32" s="28">
        <v>13</v>
      </c>
      <c r="M32" s="9"/>
      <c r="N32" s="28">
        <v>22</v>
      </c>
      <c r="O32" s="9"/>
      <c r="P32" s="28">
        <v>16</v>
      </c>
      <c r="Q32" s="9"/>
      <c r="R32" s="28">
        <v>10</v>
      </c>
      <c r="S32" s="9"/>
      <c r="T32" s="28">
        <v>13</v>
      </c>
      <c r="U32" s="9"/>
      <c r="V32" s="28">
        <v>8</v>
      </c>
      <c r="W32" s="9"/>
      <c r="X32" s="28">
        <v>16</v>
      </c>
      <c r="Y32" s="26"/>
      <c r="Z32" s="2">
        <f t="shared" si="0"/>
        <v>171</v>
      </c>
      <c r="AA32" s="2"/>
      <c r="AB32" s="2">
        <f t="shared" si="1"/>
        <v>171</v>
      </c>
      <c r="AC32" s="2">
        <f t="shared" si="2"/>
        <v>15.545454545454545</v>
      </c>
      <c r="AD32" s="2"/>
      <c r="AE32" s="2">
        <f t="shared" si="3"/>
        <v>15.545454545454545</v>
      </c>
    </row>
    <row r="33" spans="1:31" ht="11.25" customHeight="1" x14ac:dyDescent="0.2">
      <c r="A33" s="12" t="s">
        <v>85</v>
      </c>
      <c r="B33" s="11"/>
      <c r="C33" s="10" t="s">
        <v>454</v>
      </c>
      <c r="D33" s="28">
        <v>6</v>
      </c>
      <c r="E33" s="9"/>
      <c r="F33" s="28">
        <v>33</v>
      </c>
      <c r="G33" s="9"/>
      <c r="H33" s="28">
        <v>24</v>
      </c>
      <c r="I33" s="9"/>
      <c r="J33" s="28">
        <v>16</v>
      </c>
      <c r="K33" s="9"/>
      <c r="L33" s="28">
        <v>13</v>
      </c>
      <c r="M33" s="9"/>
      <c r="N33" s="28">
        <v>18</v>
      </c>
      <c r="O33" s="9"/>
      <c r="P33" s="28">
        <v>0</v>
      </c>
      <c r="Q33" s="9"/>
      <c r="R33" s="28">
        <v>0</v>
      </c>
      <c r="S33" s="9"/>
      <c r="T33" s="28">
        <v>10</v>
      </c>
      <c r="U33" s="9"/>
      <c r="V33" s="28">
        <v>4</v>
      </c>
      <c r="W33" s="9"/>
      <c r="X33" s="28">
        <v>17</v>
      </c>
      <c r="Y33" s="26"/>
      <c r="Z33" s="2">
        <f t="shared" si="0"/>
        <v>141</v>
      </c>
      <c r="AA33" s="2"/>
      <c r="AB33" s="2">
        <f t="shared" si="1"/>
        <v>141</v>
      </c>
      <c r="AC33" s="2">
        <f t="shared" si="2"/>
        <v>12.818181818181818</v>
      </c>
      <c r="AD33" s="2"/>
      <c r="AE33" s="2">
        <f t="shared" si="3"/>
        <v>12.818181818181818</v>
      </c>
    </row>
    <row r="34" spans="1:31" ht="11.25" customHeight="1" x14ac:dyDescent="0.2">
      <c r="A34" s="12" t="s">
        <v>83</v>
      </c>
      <c r="B34" s="11"/>
      <c r="C34" s="10" t="s">
        <v>450</v>
      </c>
      <c r="D34" s="28">
        <v>2</v>
      </c>
      <c r="E34" s="9"/>
      <c r="F34" s="28">
        <v>4</v>
      </c>
      <c r="G34" s="9"/>
      <c r="H34" s="28">
        <v>7</v>
      </c>
      <c r="I34" s="9"/>
      <c r="J34" s="28">
        <v>0</v>
      </c>
      <c r="K34" s="9"/>
      <c r="L34" s="28">
        <v>0</v>
      </c>
      <c r="M34" s="9"/>
      <c r="N34" s="28">
        <v>20</v>
      </c>
      <c r="O34" s="9"/>
      <c r="P34" s="28">
        <v>30</v>
      </c>
      <c r="Q34" s="9"/>
      <c r="R34" s="28">
        <v>0</v>
      </c>
      <c r="S34" s="9"/>
      <c r="T34" s="28">
        <v>8</v>
      </c>
      <c r="U34" s="9"/>
      <c r="V34" s="28">
        <v>5</v>
      </c>
      <c r="W34" s="9"/>
      <c r="X34" s="28">
        <v>18</v>
      </c>
      <c r="Y34" s="26"/>
      <c r="Z34" s="2">
        <f t="shared" si="0"/>
        <v>94</v>
      </c>
      <c r="AA34" s="2"/>
      <c r="AB34" s="2">
        <f t="shared" si="1"/>
        <v>94</v>
      </c>
      <c r="AC34" s="2">
        <f t="shared" si="2"/>
        <v>8.545454545454545</v>
      </c>
      <c r="AD34" s="2"/>
      <c r="AE34" s="2">
        <f t="shared" si="3"/>
        <v>8.545454545454545</v>
      </c>
    </row>
    <row r="35" spans="1:31" ht="11.25" customHeight="1" x14ac:dyDescent="0.2">
      <c r="A35" s="12" t="s">
        <v>80</v>
      </c>
      <c r="B35" s="11"/>
      <c r="C35" s="10" t="s">
        <v>470</v>
      </c>
      <c r="D35" s="28">
        <v>1</v>
      </c>
      <c r="E35" s="9"/>
      <c r="F35" s="28">
        <v>9</v>
      </c>
      <c r="G35" s="9"/>
      <c r="H35" s="28">
        <v>6</v>
      </c>
      <c r="I35" s="9"/>
      <c r="J35" s="28">
        <v>17</v>
      </c>
      <c r="K35" s="9"/>
      <c r="L35" s="28">
        <v>0</v>
      </c>
      <c r="M35" s="9"/>
      <c r="N35" s="28">
        <v>10</v>
      </c>
      <c r="O35" s="9"/>
      <c r="P35" s="9">
        <v>0</v>
      </c>
      <c r="Q35" s="9"/>
      <c r="R35" s="28">
        <v>0</v>
      </c>
      <c r="S35" s="9"/>
      <c r="T35" s="28">
        <v>10</v>
      </c>
      <c r="U35" s="9"/>
      <c r="V35" s="28">
        <v>1</v>
      </c>
      <c r="W35" s="9"/>
      <c r="X35" s="28">
        <v>6</v>
      </c>
      <c r="Y35" s="26"/>
      <c r="Z35" s="2">
        <f t="shared" si="0"/>
        <v>60</v>
      </c>
      <c r="AA35" s="2"/>
      <c r="AB35" s="2">
        <f t="shared" si="1"/>
        <v>60</v>
      </c>
      <c r="AC35" s="2">
        <f t="shared" si="2"/>
        <v>5.4545454545454541</v>
      </c>
      <c r="AD35" s="2"/>
      <c r="AE35" s="2">
        <f t="shared" si="3"/>
        <v>5.4545454545454541</v>
      </c>
    </row>
    <row r="36" spans="1:31" ht="11.25" customHeight="1" x14ac:dyDescent="0.2">
      <c r="A36" s="12" t="s">
        <v>76</v>
      </c>
      <c r="B36" s="11"/>
      <c r="C36" s="10" t="s">
        <v>464</v>
      </c>
      <c r="D36" s="28">
        <v>1</v>
      </c>
      <c r="E36" s="9"/>
      <c r="F36" s="28">
        <v>23</v>
      </c>
      <c r="G36" s="9"/>
      <c r="H36" s="28">
        <v>4</v>
      </c>
      <c r="I36" s="9"/>
      <c r="J36" s="28">
        <v>0</v>
      </c>
      <c r="K36" s="9"/>
      <c r="L36" s="28">
        <v>0</v>
      </c>
      <c r="M36" s="9"/>
      <c r="N36" s="28">
        <v>11</v>
      </c>
      <c r="O36" s="9"/>
      <c r="P36" s="28">
        <v>2</v>
      </c>
      <c r="Q36" s="9"/>
      <c r="R36" s="28">
        <v>0</v>
      </c>
      <c r="S36" s="9"/>
      <c r="T36" s="28">
        <v>1</v>
      </c>
      <c r="U36" s="9"/>
      <c r="V36" s="28">
        <v>0</v>
      </c>
      <c r="W36" s="9"/>
      <c r="X36" s="28">
        <v>5</v>
      </c>
      <c r="Y36" s="26"/>
      <c r="Z36" s="2">
        <f t="shared" si="0"/>
        <v>47</v>
      </c>
      <c r="AA36" s="2"/>
      <c r="AB36" s="2">
        <f t="shared" si="1"/>
        <v>47</v>
      </c>
      <c r="AC36" s="2">
        <f t="shared" si="2"/>
        <v>4.2727272727272725</v>
      </c>
      <c r="AD36" s="2"/>
      <c r="AE36" s="2">
        <f t="shared" si="3"/>
        <v>4.2727272727272725</v>
      </c>
    </row>
    <row r="37" spans="1:31" ht="11.25" customHeight="1" thickBot="1" x14ac:dyDescent="0.25">
      <c r="A37" s="7" t="s">
        <v>40</v>
      </c>
      <c r="B37" s="6"/>
      <c r="C37" s="5" t="s">
        <v>451</v>
      </c>
      <c r="D37" s="29">
        <v>1</v>
      </c>
      <c r="E37" s="4"/>
      <c r="F37" s="29">
        <v>3</v>
      </c>
      <c r="G37" s="4"/>
      <c r="H37" s="29">
        <v>0</v>
      </c>
      <c r="I37" s="4"/>
      <c r="J37" s="29">
        <v>0</v>
      </c>
      <c r="K37" s="4"/>
      <c r="L37" s="29">
        <v>0</v>
      </c>
      <c r="M37" s="4"/>
      <c r="N37" s="29">
        <v>5</v>
      </c>
      <c r="O37" s="4"/>
      <c r="P37" s="29">
        <v>0</v>
      </c>
      <c r="Q37" s="4"/>
      <c r="R37" s="29">
        <v>0</v>
      </c>
      <c r="S37" s="4"/>
      <c r="T37" s="29">
        <v>1</v>
      </c>
      <c r="U37" s="4"/>
      <c r="V37" s="29">
        <v>0</v>
      </c>
      <c r="W37" s="4"/>
      <c r="X37" s="29">
        <v>0</v>
      </c>
      <c r="Y37" s="27"/>
      <c r="Z37" s="2">
        <f t="shared" si="0"/>
        <v>10</v>
      </c>
      <c r="AA37" s="2"/>
      <c r="AB37" s="2">
        <f t="shared" si="1"/>
        <v>10</v>
      </c>
      <c r="AC37" s="2">
        <f t="shared" si="2"/>
        <v>0.90909090909090906</v>
      </c>
      <c r="AD37" s="2"/>
      <c r="AE37" s="2">
        <f t="shared" si="3"/>
        <v>0.90909090909090906</v>
      </c>
    </row>
  </sheetData>
  <sortState xmlns:xlrd2="http://schemas.microsoft.com/office/spreadsheetml/2017/richdata2" ref="B12:AE37">
    <sortCondition descending="1" ref="Z12:Z37"/>
  </sortState>
  <mergeCells count="35">
    <mergeCell ref="B3:T3"/>
    <mergeCell ref="B4:C4"/>
    <mergeCell ref="D4:G4"/>
    <mergeCell ref="H4:T4"/>
    <mergeCell ref="B5:C5"/>
    <mergeCell ref="H5:T5"/>
    <mergeCell ref="N8:O8"/>
    <mergeCell ref="N7:O7"/>
    <mergeCell ref="P7:Q7"/>
    <mergeCell ref="A7:A11"/>
    <mergeCell ref="B7:B8"/>
    <mergeCell ref="C7:C8"/>
    <mergeCell ref="D7:E7"/>
    <mergeCell ref="F7:G7"/>
    <mergeCell ref="J7:K7"/>
    <mergeCell ref="L7:M7"/>
    <mergeCell ref="B11:C11"/>
    <mergeCell ref="H7:I7"/>
    <mergeCell ref="L8:M8"/>
    <mergeCell ref="Z7:AA7"/>
    <mergeCell ref="AC7:AD7"/>
    <mergeCell ref="B10:C10"/>
    <mergeCell ref="D8:E8"/>
    <mergeCell ref="F8:G8"/>
    <mergeCell ref="H8:I8"/>
    <mergeCell ref="J8:K8"/>
    <mergeCell ref="P8:Q8"/>
    <mergeCell ref="R8:S8"/>
    <mergeCell ref="T8:U8"/>
    <mergeCell ref="V8:W8"/>
    <mergeCell ref="X8:Y8"/>
    <mergeCell ref="V7:W7"/>
    <mergeCell ref="X7:Y7"/>
    <mergeCell ref="R7:S7"/>
    <mergeCell ref="T7:U7"/>
  </mergeCells>
  <pageMargins left="0.39370078740157477" right="0.39370078740157477" top="0.39370078740157477" bottom="0.39370078740157477" header="0" footer="0"/>
  <pageSetup paperSize="9" scale="82" fitToHeight="0" pageOrder="overThenDown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8BC73-F873-4B70-A52D-3CDDC1881E70}">
  <sheetPr>
    <outlinePr summaryBelow="0" summaryRight="0"/>
    <pageSetUpPr autoPageBreaks="0" fitToPage="1"/>
  </sheetPr>
  <dimension ref="A1:AE37"/>
  <sheetViews>
    <sheetView topLeftCell="A8" workbookViewId="0">
      <selection activeCell="B12" sqref="B12:B37"/>
    </sheetView>
  </sheetViews>
  <sheetFormatPr defaultColWidth="9.109375" defaultRowHeight="10.199999999999999" x14ac:dyDescent="0.2"/>
  <cols>
    <col min="1" max="1" width="5" style="1" customWidth="1"/>
    <col min="2" max="2" width="17" style="1" customWidth="1"/>
    <col min="3" max="3" width="10" style="1" customWidth="1"/>
    <col min="4" max="25" width="4" style="1" customWidth="1"/>
    <col min="26" max="26" width="10.88671875" style="1" customWidth="1"/>
    <col min="27" max="27" width="9.5546875" style="1" customWidth="1"/>
    <col min="28" max="29" width="9" style="1" customWidth="1"/>
    <col min="30" max="256" width="9.109375" style="1" customWidth="1"/>
    <col min="257" max="16384" width="9.109375" style="1"/>
  </cols>
  <sheetData>
    <row r="1" spans="1:31" ht="11.25" customHeight="1" x14ac:dyDescent="0.2">
      <c r="B1" s="25" t="s">
        <v>70</v>
      </c>
    </row>
    <row r="2" spans="1:31" ht="11.25" customHeight="1" x14ac:dyDescent="0.2"/>
    <row r="3" spans="1:31" ht="11.25" customHeight="1" x14ac:dyDescent="0.2">
      <c r="B3" s="48" t="s">
        <v>958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31" ht="11.25" customHeight="1" x14ac:dyDescent="0.2">
      <c r="B4" s="48" t="s">
        <v>447</v>
      </c>
      <c r="C4" s="48"/>
      <c r="D4" s="48" t="s">
        <v>446</v>
      </c>
      <c r="E4" s="48"/>
      <c r="F4" s="48"/>
      <c r="G4" s="48"/>
      <c r="H4" s="48" t="s">
        <v>822</v>
      </c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1:31" ht="21.75" customHeight="1" x14ac:dyDescent="0.2">
      <c r="B5" s="48" t="s">
        <v>66</v>
      </c>
      <c r="C5" s="48"/>
      <c r="H5" s="48" t="s">
        <v>823</v>
      </c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1:31" ht="11.25" customHeight="1" thickBot="1" x14ac:dyDescent="0.25"/>
    <row r="7" spans="1:31" ht="99.9" customHeight="1" thickBot="1" x14ac:dyDescent="0.25">
      <c r="A7" s="39" t="s">
        <v>64</v>
      </c>
      <c r="B7" s="42" t="s">
        <v>63</v>
      </c>
      <c r="C7" s="42" t="s">
        <v>62</v>
      </c>
      <c r="D7" s="36" t="s">
        <v>445</v>
      </c>
      <c r="E7" s="36"/>
      <c r="F7" s="36" t="s">
        <v>444</v>
      </c>
      <c r="G7" s="36"/>
      <c r="H7" s="36" t="s">
        <v>443</v>
      </c>
      <c r="I7" s="36"/>
      <c r="J7" s="36" t="s">
        <v>442</v>
      </c>
      <c r="K7" s="36"/>
      <c r="L7" s="36" t="s">
        <v>441</v>
      </c>
      <c r="M7" s="36"/>
      <c r="N7" s="36" t="s">
        <v>440</v>
      </c>
      <c r="O7" s="36"/>
      <c r="P7" s="36" t="s">
        <v>119</v>
      </c>
      <c r="Q7" s="36"/>
      <c r="R7" s="36" t="s">
        <v>439</v>
      </c>
      <c r="S7" s="36"/>
      <c r="T7" s="36" t="s">
        <v>438</v>
      </c>
      <c r="U7" s="36"/>
      <c r="V7" s="36" t="s">
        <v>437</v>
      </c>
      <c r="W7" s="36"/>
      <c r="X7" s="49" t="s">
        <v>436</v>
      </c>
      <c r="Y7" s="49"/>
      <c r="Z7" s="45" t="s">
        <v>56</v>
      </c>
      <c r="AA7" s="46"/>
      <c r="AB7" s="24" t="s">
        <v>54</v>
      </c>
      <c r="AC7" s="47" t="s">
        <v>55</v>
      </c>
      <c r="AD7" s="46"/>
      <c r="AE7" s="23" t="s">
        <v>54</v>
      </c>
    </row>
    <row r="8" spans="1:31" ht="75" customHeight="1" x14ac:dyDescent="0.2">
      <c r="A8" s="40"/>
      <c r="B8" s="43"/>
      <c r="C8" s="43"/>
      <c r="D8" s="37" t="s">
        <v>435</v>
      </c>
      <c r="E8" s="37"/>
      <c r="F8" s="37" t="s">
        <v>434</v>
      </c>
      <c r="G8" s="37"/>
      <c r="H8" s="37" t="s">
        <v>433</v>
      </c>
      <c r="I8" s="37"/>
      <c r="J8" s="37" t="s">
        <v>432</v>
      </c>
      <c r="K8" s="37"/>
      <c r="L8" s="37" t="s">
        <v>195</v>
      </c>
      <c r="M8" s="37"/>
      <c r="N8" s="37" t="s">
        <v>431</v>
      </c>
      <c r="O8" s="37"/>
      <c r="P8" s="37" t="s">
        <v>430</v>
      </c>
      <c r="Q8" s="37"/>
      <c r="R8" s="37" t="s">
        <v>429</v>
      </c>
      <c r="S8" s="37"/>
      <c r="T8" s="37" t="s">
        <v>428</v>
      </c>
      <c r="U8" s="37"/>
      <c r="V8" s="37" t="s">
        <v>427</v>
      </c>
      <c r="W8" s="37"/>
      <c r="X8" s="38" t="s">
        <v>426</v>
      </c>
      <c r="Y8" s="38"/>
      <c r="Z8" s="2"/>
      <c r="AA8" s="2"/>
      <c r="AB8" s="2"/>
      <c r="AC8" s="2"/>
      <c r="AD8" s="2"/>
      <c r="AE8" s="2"/>
    </row>
    <row r="9" spans="1:31" ht="11.25" customHeight="1" x14ac:dyDescent="0.2">
      <c r="A9" s="40"/>
      <c r="B9" s="22"/>
      <c r="C9" s="21"/>
      <c r="D9" s="18" t="s">
        <v>48</v>
      </c>
      <c r="E9" s="18" t="s">
        <v>47</v>
      </c>
      <c r="F9" s="18" t="s">
        <v>48</v>
      </c>
      <c r="G9" s="18" t="s">
        <v>47</v>
      </c>
      <c r="H9" s="18" t="s">
        <v>48</v>
      </c>
      <c r="I9" s="18" t="s">
        <v>47</v>
      </c>
      <c r="J9" s="18" t="s">
        <v>48</v>
      </c>
      <c r="K9" s="18" t="s">
        <v>47</v>
      </c>
      <c r="L9" s="18" t="s">
        <v>48</v>
      </c>
      <c r="M9" s="18" t="s">
        <v>47</v>
      </c>
      <c r="N9" s="18" t="s">
        <v>48</v>
      </c>
      <c r="O9" s="18" t="s">
        <v>47</v>
      </c>
      <c r="P9" s="18" t="s">
        <v>48</v>
      </c>
      <c r="Q9" s="18" t="s">
        <v>47</v>
      </c>
      <c r="R9" s="18" t="s">
        <v>48</v>
      </c>
      <c r="S9" s="18" t="s">
        <v>47</v>
      </c>
      <c r="T9" s="18" t="s">
        <v>48</v>
      </c>
      <c r="U9" s="18" t="s">
        <v>47</v>
      </c>
      <c r="V9" s="18" t="s">
        <v>48</v>
      </c>
      <c r="W9" s="18" t="s">
        <v>47</v>
      </c>
      <c r="X9" s="18" t="s">
        <v>48</v>
      </c>
      <c r="Y9" s="20" t="s">
        <v>47</v>
      </c>
      <c r="Z9" s="18" t="s">
        <v>48</v>
      </c>
      <c r="AA9" s="19" t="s">
        <v>47</v>
      </c>
      <c r="AB9" s="19"/>
      <c r="AC9" s="18" t="s">
        <v>48</v>
      </c>
      <c r="AD9" s="17" t="s">
        <v>47</v>
      </c>
      <c r="AE9" s="2"/>
    </row>
    <row r="10" spans="1:31" ht="11.25" customHeight="1" x14ac:dyDescent="0.2">
      <c r="A10" s="40"/>
      <c r="B10" s="44" t="s">
        <v>46</v>
      </c>
      <c r="C10" s="44"/>
      <c r="D10" s="16" t="s">
        <v>180</v>
      </c>
      <c r="E10" s="16"/>
      <c r="F10" s="16" t="s">
        <v>71</v>
      </c>
      <c r="G10" s="16"/>
      <c r="H10" s="16" t="s">
        <v>44</v>
      </c>
      <c r="I10" s="16"/>
      <c r="J10" s="16" t="s">
        <v>321</v>
      </c>
      <c r="K10" s="16"/>
      <c r="L10" s="16" t="s">
        <v>72</v>
      </c>
      <c r="M10" s="16"/>
      <c r="N10" s="16" t="s">
        <v>366</v>
      </c>
      <c r="O10" s="16"/>
      <c r="P10" s="16" t="s">
        <v>71</v>
      </c>
      <c r="Q10" s="16" t="s">
        <v>321</v>
      </c>
      <c r="R10" s="16" t="s">
        <v>44</v>
      </c>
      <c r="S10" s="16"/>
      <c r="T10" s="16" t="s">
        <v>366</v>
      </c>
      <c r="U10" s="16"/>
      <c r="V10" s="16" t="s">
        <v>175</v>
      </c>
      <c r="W10" s="16"/>
      <c r="X10" s="16" t="s">
        <v>44</v>
      </c>
      <c r="Y10" s="15"/>
      <c r="Z10" s="2"/>
      <c r="AA10" s="2"/>
      <c r="AB10" s="2"/>
      <c r="AC10" s="2"/>
      <c r="AD10" s="2"/>
      <c r="AE10" s="2"/>
    </row>
    <row r="11" spans="1:31" ht="11.25" customHeight="1" x14ac:dyDescent="0.2">
      <c r="A11" s="41"/>
      <c r="B11" s="44" t="s">
        <v>43</v>
      </c>
      <c r="C11" s="44"/>
      <c r="D11" s="14" t="s">
        <v>80</v>
      </c>
      <c r="E11" s="14"/>
      <c r="F11" s="14" t="s">
        <v>76</v>
      </c>
      <c r="G11" s="14"/>
      <c r="H11" s="14" t="s">
        <v>72</v>
      </c>
      <c r="I11" s="14"/>
      <c r="J11" s="14" t="s">
        <v>189</v>
      </c>
      <c r="K11" s="14"/>
      <c r="L11" s="14" t="s">
        <v>7</v>
      </c>
      <c r="M11" s="14"/>
      <c r="N11" s="14" t="s">
        <v>83</v>
      </c>
      <c r="O11" s="14"/>
      <c r="P11" s="14" t="s">
        <v>11</v>
      </c>
      <c r="Q11" s="14"/>
      <c r="R11" s="14" t="s">
        <v>193</v>
      </c>
      <c r="S11" s="14"/>
      <c r="T11" s="14" t="s">
        <v>5</v>
      </c>
      <c r="U11" s="14"/>
      <c r="V11" s="14" t="s">
        <v>13</v>
      </c>
      <c r="W11" s="14"/>
      <c r="X11" s="14" t="s">
        <v>89</v>
      </c>
      <c r="Y11" s="13"/>
      <c r="Z11" s="2"/>
      <c r="AA11" s="2"/>
      <c r="AB11" s="2"/>
      <c r="AC11" s="2"/>
      <c r="AD11" s="2"/>
      <c r="AE11" s="2"/>
    </row>
    <row r="12" spans="1:31" ht="11.25" customHeight="1" x14ac:dyDescent="0.2">
      <c r="A12" s="12" t="s">
        <v>37</v>
      </c>
      <c r="B12" s="11"/>
      <c r="C12" s="10" t="s">
        <v>406</v>
      </c>
      <c r="D12" s="28">
        <v>36</v>
      </c>
      <c r="E12" s="9"/>
      <c r="F12" s="28">
        <v>40</v>
      </c>
      <c r="G12" s="9"/>
      <c r="H12" s="28">
        <v>50</v>
      </c>
      <c r="I12" s="9"/>
      <c r="J12" s="28">
        <v>59</v>
      </c>
      <c r="K12" s="9"/>
      <c r="L12" s="28">
        <v>30</v>
      </c>
      <c r="M12" s="9"/>
      <c r="N12" s="28">
        <v>32</v>
      </c>
      <c r="O12" s="9"/>
      <c r="P12" s="28">
        <v>12</v>
      </c>
      <c r="Q12" s="9"/>
      <c r="R12" s="28">
        <v>50</v>
      </c>
      <c r="S12" s="9"/>
      <c r="T12" s="28">
        <v>37</v>
      </c>
      <c r="U12" s="9"/>
      <c r="V12" s="28">
        <v>33</v>
      </c>
      <c r="W12" s="9"/>
      <c r="X12" s="28">
        <v>59</v>
      </c>
      <c r="Y12" s="8"/>
      <c r="Z12" s="2">
        <f t="shared" ref="Z12:Z37" si="0">SUM(X12,V12,T12,R12,P12:P13,N12,L12,J12,H12,F12,D12)</f>
        <v>468</v>
      </c>
      <c r="AA12" s="2"/>
      <c r="AB12" s="2">
        <f t="shared" ref="AB12:AB37" si="1">SUM(Z12:AA12)</f>
        <v>468</v>
      </c>
      <c r="AC12" s="2">
        <f t="shared" ref="AC12:AC37" si="2">AVERAGE(X12,V12,T12,R12,P12,N12,L12,J12,H12,F12,D12)</f>
        <v>39.81818181818182</v>
      </c>
      <c r="AD12" s="2"/>
      <c r="AE12" s="2">
        <f t="shared" ref="AE12:AE37" si="3">AVERAGE(AC12:AD12)</f>
        <v>39.81818181818182</v>
      </c>
    </row>
    <row r="13" spans="1:31" ht="11.25" customHeight="1" x14ac:dyDescent="0.2">
      <c r="A13" s="12" t="s">
        <v>35</v>
      </c>
      <c r="B13" s="11"/>
      <c r="C13" s="10" t="s">
        <v>409</v>
      </c>
      <c r="D13" s="28">
        <v>34</v>
      </c>
      <c r="E13" s="9"/>
      <c r="F13" s="28">
        <v>39</v>
      </c>
      <c r="G13" s="9"/>
      <c r="H13" s="28">
        <v>50</v>
      </c>
      <c r="I13" s="9"/>
      <c r="J13" s="28">
        <v>59</v>
      </c>
      <c r="K13" s="9"/>
      <c r="L13" s="28">
        <v>25</v>
      </c>
      <c r="M13" s="9"/>
      <c r="N13" s="28">
        <v>37</v>
      </c>
      <c r="O13" s="9"/>
      <c r="P13" s="28">
        <v>30</v>
      </c>
      <c r="Q13" s="9"/>
      <c r="R13" s="28">
        <v>50</v>
      </c>
      <c r="S13" s="9"/>
      <c r="T13" s="28">
        <v>23</v>
      </c>
      <c r="U13" s="9"/>
      <c r="V13" s="28">
        <v>24</v>
      </c>
      <c r="W13" s="9"/>
      <c r="X13" s="28">
        <v>48</v>
      </c>
      <c r="Y13" s="8"/>
      <c r="Z13" s="2">
        <f t="shared" si="0"/>
        <v>453</v>
      </c>
      <c r="AA13" s="2"/>
      <c r="AB13" s="2">
        <f t="shared" si="1"/>
        <v>453</v>
      </c>
      <c r="AC13" s="2">
        <f t="shared" si="2"/>
        <v>38.090909090909093</v>
      </c>
      <c r="AD13" s="2"/>
      <c r="AE13" s="2">
        <f t="shared" si="3"/>
        <v>38.090909090909093</v>
      </c>
    </row>
    <row r="14" spans="1:31" ht="11.25" customHeight="1" x14ac:dyDescent="0.2">
      <c r="A14" s="12" t="s">
        <v>33</v>
      </c>
      <c r="B14" s="11"/>
      <c r="C14" s="10" t="s">
        <v>408</v>
      </c>
      <c r="D14" s="28">
        <v>30</v>
      </c>
      <c r="E14" s="9"/>
      <c r="F14" s="28">
        <v>35</v>
      </c>
      <c r="G14" s="9"/>
      <c r="H14" s="28">
        <v>50</v>
      </c>
      <c r="I14" s="9"/>
      <c r="J14" s="28">
        <v>51</v>
      </c>
      <c r="K14" s="9"/>
      <c r="L14" s="28">
        <v>30</v>
      </c>
      <c r="M14" s="9"/>
      <c r="N14" s="28">
        <v>35</v>
      </c>
      <c r="O14" s="9"/>
      <c r="P14" s="28">
        <v>34</v>
      </c>
      <c r="Q14" s="9"/>
      <c r="R14" s="28">
        <v>50</v>
      </c>
      <c r="S14" s="9"/>
      <c r="T14" s="28">
        <v>23</v>
      </c>
      <c r="U14" s="9"/>
      <c r="V14" s="28">
        <v>25</v>
      </c>
      <c r="W14" s="9"/>
      <c r="X14" s="28">
        <v>59</v>
      </c>
      <c r="Y14" s="8"/>
      <c r="Z14" s="2">
        <f t="shared" si="0"/>
        <v>446</v>
      </c>
      <c r="AA14" s="2"/>
      <c r="AB14" s="2">
        <f t="shared" si="1"/>
        <v>446</v>
      </c>
      <c r="AC14" s="2">
        <f t="shared" si="2"/>
        <v>38.363636363636367</v>
      </c>
      <c r="AD14" s="2"/>
      <c r="AE14" s="2">
        <f t="shared" si="3"/>
        <v>38.363636363636367</v>
      </c>
    </row>
    <row r="15" spans="1:31" ht="11.25" customHeight="1" x14ac:dyDescent="0.2">
      <c r="A15" s="12" t="s">
        <v>31</v>
      </c>
      <c r="B15" s="11"/>
      <c r="C15" s="10" t="s">
        <v>417</v>
      </c>
      <c r="D15" s="28">
        <v>35</v>
      </c>
      <c r="E15" s="9"/>
      <c r="F15" s="28">
        <v>38</v>
      </c>
      <c r="G15" s="9"/>
      <c r="H15" s="28">
        <v>43</v>
      </c>
      <c r="I15" s="9"/>
      <c r="J15" s="28">
        <v>60</v>
      </c>
      <c r="K15" s="9"/>
      <c r="L15" s="28">
        <v>30</v>
      </c>
      <c r="M15" s="9"/>
      <c r="N15" s="28">
        <v>25</v>
      </c>
      <c r="O15" s="9"/>
      <c r="P15" s="28">
        <v>24</v>
      </c>
      <c r="Q15" s="9"/>
      <c r="R15" s="28">
        <v>50</v>
      </c>
      <c r="S15" s="9"/>
      <c r="T15" s="28">
        <v>28</v>
      </c>
      <c r="U15" s="9"/>
      <c r="V15" s="28">
        <v>24</v>
      </c>
      <c r="W15" s="9"/>
      <c r="X15" s="28">
        <v>48</v>
      </c>
      <c r="Y15" s="8"/>
      <c r="Z15" s="2">
        <f t="shared" si="0"/>
        <v>435</v>
      </c>
      <c r="AA15" s="2"/>
      <c r="AB15" s="2">
        <f t="shared" si="1"/>
        <v>435</v>
      </c>
      <c r="AC15" s="2">
        <f t="shared" si="2"/>
        <v>36.81818181818182</v>
      </c>
      <c r="AD15" s="2"/>
      <c r="AE15" s="2">
        <f t="shared" si="3"/>
        <v>36.81818181818182</v>
      </c>
    </row>
    <row r="16" spans="1:31" ht="11.25" customHeight="1" x14ac:dyDescent="0.2">
      <c r="A16" s="12" t="s">
        <v>29</v>
      </c>
      <c r="B16" s="11"/>
      <c r="C16" s="10" t="s">
        <v>421</v>
      </c>
      <c r="D16" s="28">
        <v>33</v>
      </c>
      <c r="E16" s="9"/>
      <c r="F16" s="28">
        <v>32</v>
      </c>
      <c r="G16" s="9"/>
      <c r="H16" s="28">
        <v>44</v>
      </c>
      <c r="I16" s="9"/>
      <c r="J16" s="28">
        <v>59</v>
      </c>
      <c r="K16" s="9"/>
      <c r="L16" s="28">
        <v>25</v>
      </c>
      <c r="M16" s="9"/>
      <c r="N16" s="28">
        <v>32</v>
      </c>
      <c r="O16" s="9"/>
      <c r="P16" s="28">
        <v>30</v>
      </c>
      <c r="Q16" s="9"/>
      <c r="R16" s="28">
        <v>50</v>
      </c>
      <c r="S16" s="9"/>
      <c r="T16" s="28">
        <v>18</v>
      </c>
      <c r="U16" s="9"/>
      <c r="V16" s="28">
        <v>17</v>
      </c>
      <c r="W16" s="9"/>
      <c r="X16" s="28">
        <v>48</v>
      </c>
      <c r="Y16" s="8"/>
      <c r="Z16" s="2">
        <f t="shared" si="0"/>
        <v>414</v>
      </c>
      <c r="AA16" s="2"/>
      <c r="AB16" s="2">
        <f t="shared" si="1"/>
        <v>414</v>
      </c>
      <c r="AC16" s="2">
        <f t="shared" si="2"/>
        <v>35.272727272727273</v>
      </c>
      <c r="AD16" s="2"/>
      <c r="AE16" s="2">
        <f t="shared" si="3"/>
        <v>35.272727272727273</v>
      </c>
    </row>
    <row r="17" spans="1:31" ht="11.25" customHeight="1" x14ac:dyDescent="0.2">
      <c r="A17" s="12" t="s">
        <v>27</v>
      </c>
      <c r="B17" s="11"/>
      <c r="C17" s="10" t="s">
        <v>424</v>
      </c>
      <c r="D17" s="28">
        <v>32</v>
      </c>
      <c r="E17" s="9"/>
      <c r="F17" s="28">
        <v>36</v>
      </c>
      <c r="G17" s="9"/>
      <c r="H17" s="28">
        <v>35</v>
      </c>
      <c r="I17" s="9"/>
      <c r="J17" s="28">
        <v>58</v>
      </c>
      <c r="K17" s="9"/>
      <c r="L17" s="28">
        <v>29</v>
      </c>
      <c r="M17" s="9"/>
      <c r="N17" s="28">
        <v>31</v>
      </c>
      <c r="O17" s="9"/>
      <c r="P17" s="28">
        <v>26</v>
      </c>
      <c r="Q17" s="9"/>
      <c r="R17" s="28">
        <v>50</v>
      </c>
      <c r="S17" s="9"/>
      <c r="T17" s="28">
        <v>22</v>
      </c>
      <c r="U17" s="9"/>
      <c r="V17" s="28">
        <v>23</v>
      </c>
      <c r="W17" s="9"/>
      <c r="X17" s="28">
        <v>52</v>
      </c>
      <c r="Y17" s="8"/>
      <c r="Z17" s="2">
        <f t="shared" si="0"/>
        <v>412</v>
      </c>
      <c r="AA17" s="2"/>
      <c r="AB17" s="2">
        <f t="shared" si="1"/>
        <v>412</v>
      </c>
      <c r="AC17" s="2">
        <f t="shared" si="2"/>
        <v>35.81818181818182</v>
      </c>
      <c r="AD17" s="2"/>
      <c r="AE17" s="2">
        <f t="shared" si="3"/>
        <v>35.81818181818182</v>
      </c>
    </row>
    <row r="18" spans="1:31" ht="11.25" customHeight="1" x14ac:dyDescent="0.2">
      <c r="A18" s="12" t="s">
        <v>25</v>
      </c>
      <c r="B18" s="11"/>
      <c r="C18" s="10" t="s">
        <v>415</v>
      </c>
      <c r="D18" s="28">
        <v>32</v>
      </c>
      <c r="E18" s="9"/>
      <c r="F18" s="28">
        <v>36</v>
      </c>
      <c r="G18" s="9"/>
      <c r="H18" s="28">
        <v>40</v>
      </c>
      <c r="I18" s="9"/>
      <c r="J18" s="28">
        <v>41</v>
      </c>
      <c r="K18" s="9"/>
      <c r="L18" s="28">
        <v>28</v>
      </c>
      <c r="M18" s="9"/>
      <c r="N18" s="28">
        <v>27</v>
      </c>
      <c r="O18" s="9"/>
      <c r="P18" s="28">
        <v>18</v>
      </c>
      <c r="Q18" s="9"/>
      <c r="R18" s="28">
        <v>50</v>
      </c>
      <c r="S18" s="9"/>
      <c r="T18" s="28">
        <v>26</v>
      </c>
      <c r="U18" s="9"/>
      <c r="V18" s="28">
        <v>20</v>
      </c>
      <c r="W18" s="9"/>
      <c r="X18" s="28">
        <v>59</v>
      </c>
      <c r="Y18" s="8"/>
      <c r="Z18" s="2">
        <f t="shared" si="0"/>
        <v>387</v>
      </c>
      <c r="AA18" s="2"/>
      <c r="AB18" s="2">
        <f t="shared" si="1"/>
        <v>387</v>
      </c>
      <c r="AC18" s="2">
        <f t="shared" si="2"/>
        <v>34.272727272727273</v>
      </c>
      <c r="AD18" s="2"/>
      <c r="AE18" s="2">
        <f t="shared" si="3"/>
        <v>34.272727272727273</v>
      </c>
    </row>
    <row r="19" spans="1:31" ht="11.25" customHeight="1" x14ac:dyDescent="0.2">
      <c r="A19" s="12" t="s">
        <v>23</v>
      </c>
      <c r="B19" s="11"/>
      <c r="C19" s="10" t="s">
        <v>399</v>
      </c>
      <c r="D19" s="28">
        <v>34</v>
      </c>
      <c r="E19" s="9"/>
      <c r="F19" s="28">
        <v>35</v>
      </c>
      <c r="G19" s="9"/>
      <c r="H19" s="28">
        <v>44</v>
      </c>
      <c r="I19" s="9"/>
      <c r="J19" s="28">
        <v>50</v>
      </c>
      <c r="K19" s="9"/>
      <c r="L19" s="28">
        <v>28</v>
      </c>
      <c r="M19" s="9"/>
      <c r="N19" s="28">
        <v>33</v>
      </c>
      <c r="O19" s="9"/>
      <c r="P19" s="28">
        <v>10</v>
      </c>
      <c r="Q19" s="9"/>
      <c r="R19" s="28">
        <v>50</v>
      </c>
      <c r="S19" s="9"/>
      <c r="T19" s="28">
        <v>13</v>
      </c>
      <c r="U19" s="9"/>
      <c r="V19" s="28">
        <v>26</v>
      </c>
      <c r="W19" s="9"/>
      <c r="X19" s="28">
        <v>53</v>
      </c>
      <c r="Y19" s="8"/>
      <c r="Z19" s="2">
        <f t="shared" si="0"/>
        <v>394</v>
      </c>
      <c r="AA19" s="2"/>
      <c r="AB19" s="2">
        <f t="shared" si="1"/>
        <v>394</v>
      </c>
      <c r="AC19" s="2">
        <f t="shared" si="2"/>
        <v>34.18181818181818</v>
      </c>
      <c r="AD19" s="2"/>
      <c r="AE19" s="2">
        <f t="shared" si="3"/>
        <v>34.18181818181818</v>
      </c>
    </row>
    <row r="20" spans="1:31" ht="11.25" customHeight="1" x14ac:dyDescent="0.2">
      <c r="A20" s="12" t="s">
        <v>21</v>
      </c>
      <c r="B20" s="11"/>
      <c r="C20" s="10" t="s">
        <v>412</v>
      </c>
      <c r="D20" s="28">
        <v>27</v>
      </c>
      <c r="E20" s="9"/>
      <c r="F20" s="28">
        <v>6</v>
      </c>
      <c r="G20" s="9"/>
      <c r="H20" s="28">
        <v>50</v>
      </c>
      <c r="I20" s="9"/>
      <c r="J20" s="28">
        <v>35</v>
      </c>
      <c r="K20" s="9"/>
      <c r="L20" s="28">
        <v>30</v>
      </c>
      <c r="M20" s="9"/>
      <c r="N20" s="28">
        <v>26</v>
      </c>
      <c r="O20" s="9"/>
      <c r="P20" s="28">
        <v>18</v>
      </c>
      <c r="Q20" s="9"/>
      <c r="R20" s="28">
        <v>50</v>
      </c>
      <c r="S20" s="9"/>
      <c r="T20" s="28">
        <v>13</v>
      </c>
      <c r="U20" s="9"/>
      <c r="V20" s="28">
        <v>6</v>
      </c>
      <c r="W20" s="9"/>
      <c r="X20" s="28">
        <v>57</v>
      </c>
      <c r="Y20" s="8"/>
      <c r="Z20" s="2">
        <f t="shared" si="0"/>
        <v>344</v>
      </c>
      <c r="AA20" s="2"/>
      <c r="AB20" s="2">
        <f t="shared" si="1"/>
        <v>344</v>
      </c>
      <c r="AC20" s="2">
        <f t="shared" si="2"/>
        <v>28.90909090909091</v>
      </c>
      <c r="AD20" s="2"/>
      <c r="AE20" s="2">
        <f t="shared" si="3"/>
        <v>28.90909090909091</v>
      </c>
    </row>
    <row r="21" spans="1:31" ht="11.25" customHeight="1" x14ac:dyDescent="0.2">
      <c r="A21" s="12" t="s">
        <v>19</v>
      </c>
      <c r="B21" s="11"/>
      <c r="C21" s="10" t="s">
        <v>400</v>
      </c>
      <c r="D21" s="28">
        <v>18</v>
      </c>
      <c r="E21" s="9"/>
      <c r="F21" s="28">
        <v>31</v>
      </c>
      <c r="G21" s="9"/>
      <c r="H21" s="28">
        <v>31</v>
      </c>
      <c r="I21" s="9"/>
      <c r="J21" s="28">
        <v>60</v>
      </c>
      <c r="K21" s="9"/>
      <c r="L21" s="28">
        <v>30</v>
      </c>
      <c r="M21" s="9"/>
      <c r="N21" s="28">
        <v>25</v>
      </c>
      <c r="O21" s="9"/>
      <c r="P21" s="28">
        <v>26</v>
      </c>
      <c r="Q21" s="9"/>
      <c r="R21" s="28">
        <v>50</v>
      </c>
      <c r="S21" s="9"/>
      <c r="T21" s="28">
        <v>19</v>
      </c>
      <c r="U21" s="9"/>
      <c r="V21" s="28">
        <v>12</v>
      </c>
      <c r="W21" s="9"/>
      <c r="X21" s="28">
        <v>48</v>
      </c>
      <c r="Y21" s="8"/>
      <c r="Z21" s="2">
        <f t="shared" si="0"/>
        <v>374</v>
      </c>
      <c r="AA21" s="2"/>
      <c r="AB21" s="2">
        <f t="shared" si="1"/>
        <v>374</v>
      </c>
      <c r="AC21" s="2">
        <f t="shared" si="2"/>
        <v>31.818181818181817</v>
      </c>
      <c r="AD21" s="2"/>
      <c r="AE21" s="2">
        <f t="shared" si="3"/>
        <v>31.818181818181817</v>
      </c>
    </row>
    <row r="22" spans="1:31" ht="11.25" customHeight="1" x14ac:dyDescent="0.2">
      <c r="A22" s="12" t="s">
        <v>17</v>
      </c>
      <c r="B22" s="11"/>
      <c r="C22" s="10" t="s">
        <v>416</v>
      </c>
      <c r="D22" s="28">
        <v>30</v>
      </c>
      <c r="E22" s="9"/>
      <c r="F22" s="28">
        <v>24</v>
      </c>
      <c r="G22" s="9"/>
      <c r="H22" s="28">
        <v>34</v>
      </c>
      <c r="I22" s="9"/>
      <c r="J22" s="28">
        <v>32</v>
      </c>
      <c r="K22" s="9"/>
      <c r="L22" s="28">
        <v>25</v>
      </c>
      <c r="M22" s="9"/>
      <c r="N22" s="28">
        <v>25</v>
      </c>
      <c r="O22" s="9"/>
      <c r="P22" s="28">
        <v>24</v>
      </c>
      <c r="Q22" s="9"/>
      <c r="R22" s="28">
        <v>50</v>
      </c>
      <c r="S22" s="9"/>
      <c r="T22" s="28">
        <v>18</v>
      </c>
      <c r="U22" s="9"/>
      <c r="V22" s="28">
        <v>20</v>
      </c>
      <c r="W22" s="9"/>
      <c r="X22" s="28">
        <v>49</v>
      </c>
      <c r="Y22" s="8"/>
      <c r="Z22" s="2">
        <f t="shared" si="0"/>
        <v>337</v>
      </c>
      <c r="AA22" s="2"/>
      <c r="AB22" s="2">
        <f t="shared" si="1"/>
        <v>337</v>
      </c>
      <c r="AC22" s="2">
        <f t="shared" si="2"/>
        <v>30.09090909090909</v>
      </c>
      <c r="AD22" s="2"/>
      <c r="AE22" s="2">
        <f t="shared" si="3"/>
        <v>30.09090909090909</v>
      </c>
    </row>
    <row r="23" spans="1:31" ht="11.25" customHeight="1" x14ac:dyDescent="0.2">
      <c r="A23" s="12" t="s">
        <v>15</v>
      </c>
      <c r="B23" s="11"/>
      <c r="C23" s="10" t="s">
        <v>413</v>
      </c>
      <c r="D23" s="28">
        <v>28</v>
      </c>
      <c r="E23" s="9"/>
      <c r="F23" s="28">
        <v>33</v>
      </c>
      <c r="G23" s="9"/>
      <c r="H23" s="28">
        <v>41</v>
      </c>
      <c r="I23" s="9"/>
      <c r="J23" s="28">
        <v>60</v>
      </c>
      <c r="K23" s="9"/>
      <c r="L23" s="28">
        <v>12</v>
      </c>
      <c r="M23" s="9"/>
      <c r="N23" s="28">
        <v>24</v>
      </c>
      <c r="O23" s="9"/>
      <c r="P23" s="28">
        <v>6</v>
      </c>
      <c r="Q23" s="9"/>
      <c r="R23" s="28">
        <v>40</v>
      </c>
      <c r="S23" s="9"/>
      <c r="T23" s="28">
        <v>16</v>
      </c>
      <c r="U23" s="9"/>
      <c r="V23" s="28">
        <v>12</v>
      </c>
      <c r="W23" s="9"/>
      <c r="X23" s="28">
        <v>44</v>
      </c>
      <c r="Y23" s="8"/>
      <c r="Z23" s="2">
        <f t="shared" si="0"/>
        <v>358</v>
      </c>
      <c r="AA23" s="2"/>
      <c r="AB23" s="2">
        <f t="shared" si="1"/>
        <v>358</v>
      </c>
      <c r="AC23" s="2">
        <f t="shared" si="2"/>
        <v>28.727272727272727</v>
      </c>
      <c r="AD23" s="2"/>
      <c r="AE23" s="2">
        <f t="shared" si="3"/>
        <v>28.727272727272727</v>
      </c>
    </row>
    <row r="24" spans="1:31" ht="11.25" customHeight="1" x14ac:dyDescent="0.2">
      <c r="A24" s="12" t="s">
        <v>13</v>
      </c>
      <c r="B24" s="11"/>
      <c r="C24" s="10" t="s">
        <v>411</v>
      </c>
      <c r="D24" s="28">
        <v>28</v>
      </c>
      <c r="E24" s="9"/>
      <c r="F24" s="28">
        <v>33</v>
      </c>
      <c r="G24" s="9"/>
      <c r="H24" s="28">
        <v>23</v>
      </c>
      <c r="I24" s="9"/>
      <c r="J24" s="28">
        <v>43</v>
      </c>
      <c r="K24" s="9"/>
      <c r="L24" s="28">
        <v>25</v>
      </c>
      <c r="M24" s="9"/>
      <c r="N24" s="28">
        <v>18</v>
      </c>
      <c r="O24" s="9"/>
      <c r="P24" s="28">
        <v>42</v>
      </c>
      <c r="Q24" s="9"/>
      <c r="R24" s="28">
        <v>40</v>
      </c>
      <c r="S24" s="9"/>
      <c r="T24" s="28">
        <v>17</v>
      </c>
      <c r="U24" s="9"/>
      <c r="V24" s="28">
        <v>15</v>
      </c>
      <c r="W24" s="9"/>
      <c r="X24" s="28">
        <v>41</v>
      </c>
      <c r="Y24" s="8"/>
      <c r="Z24" s="2">
        <f t="shared" si="0"/>
        <v>325</v>
      </c>
      <c r="AA24" s="2"/>
      <c r="AB24" s="2">
        <f t="shared" si="1"/>
        <v>325</v>
      </c>
      <c r="AC24" s="2">
        <f t="shared" si="2"/>
        <v>29.545454545454547</v>
      </c>
      <c r="AD24" s="2"/>
      <c r="AE24" s="2">
        <f t="shared" si="3"/>
        <v>29.545454545454547</v>
      </c>
    </row>
    <row r="25" spans="1:31" ht="11.25" customHeight="1" x14ac:dyDescent="0.2">
      <c r="A25" s="12" t="s">
        <v>11</v>
      </c>
      <c r="B25" s="11"/>
      <c r="C25" s="10" t="s">
        <v>423</v>
      </c>
      <c r="D25" s="28">
        <v>31</v>
      </c>
      <c r="E25" s="9"/>
      <c r="F25" s="28">
        <v>26</v>
      </c>
      <c r="G25" s="9"/>
      <c r="H25" s="28">
        <v>25</v>
      </c>
      <c r="I25" s="9"/>
      <c r="J25" s="28">
        <v>39</v>
      </c>
      <c r="K25" s="9"/>
      <c r="L25" s="28">
        <v>30</v>
      </c>
      <c r="M25" s="9"/>
      <c r="N25" s="28">
        <v>29</v>
      </c>
      <c r="O25" s="9"/>
      <c r="P25" s="28">
        <v>0</v>
      </c>
      <c r="Q25" s="9"/>
      <c r="R25" s="28">
        <v>40</v>
      </c>
      <c r="S25" s="9"/>
      <c r="T25" s="28">
        <v>19</v>
      </c>
      <c r="U25" s="9"/>
      <c r="V25" s="28">
        <v>6</v>
      </c>
      <c r="W25" s="9"/>
      <c r="X25" s="28">
        <v>53</v>
      </c>
      <c r="Y25" s="8"/>
      <c r="Z25" s="2">
        <f t="shared" si="0"/>
        <v>298</v>
      </c>
      <c r="AA25" s="2"/>
      <c r="AB25" s="2">
        <f t="shared" si="1"/>
        <v>298</v>
      </c>
      <c r="AC25" s="2">
        <f t="shared" si="2"/>
        <v>27.09090909090909</v>
      </c>
      <c r="AD25" s="2"/>
      <c r="AE25" s="2">
        <f t="shared" si="3"/>
        <v>27.09090909090909</v>
      </c>
    </row>
    <row r="26" spans="1:31" ht="11.25" customHeight="1" x14ac:dyDescent="0.2">
      <c r="A26" s="12" t="s">
        <v>9</v>
      </c>
      <c r="B26" s="11"/>
      <c r="C26" s="10" t="s">
        <v>402</v>
      </c>
      <c r="D26" s="28">
        <v>26</v>
      </c>
      <c r="E26" s="9"/>
      <c r="F26" s="28">
        <v>22</v>
      </c>
      <c r="G26" s="9"/>
      <c r="H26" s="28">
        <v>47</v>
      </c>
      <c r="I26" s="9"/>
      <c r="J26" s="28">
        <v>34</v>
      </c>
      <c r="K26" s="9"/>
      <c r="L26" s="28">
        <v>27</v>
      </c>
      <c r="M26" s="9"/>
      <c r="N26" s="28">
        <v>21</v>
      </c>
      <c r="O26" s="9"/>
      <c r="P26" s="9">
        <v>0</v>
      </c>
      <c r="Q26" s="9"/>
      <c r="R26" s="28">
        <v>50</v>
      </c>
      <c r="S26" s="9"/>
      <c r="T26" s="28">
        <v>5</v>
      </c>
      <c r="U26" s="9"/>
      <c r="V26" s="28">
        <v>7</v>
      </c>
      <c r="W26" s="9"/>
      <c r="X26" s="28">
        <v>47</v>
      </c>
      <c r="Y26" s="8"/>
      <c r="Z26" s="2">
        <f t="shared" si="0"/>
        <v>286</v>
      </c>
      <c r="AA26" s="2"/>
      <c r="AB26" s="2">
        <f t="shared" si="1"/>
        <v>286</v>
      </c>
      <c r="AC26" s="2">
        <f t="shared" si="2"/>
        <v>26</v>
      </c>
      <c r="AD26" s="2"/>
      <c r="AE26" s="2">
        <f t="shared" si="3"/>
        <v>26</v>
      </c>
    </row>
    <row r="27" spans="1:31" ht="11.25" customHeight="1" x14ac:dyDescent="0.2">
      <c r="A27" s="12" t="s">
        <v>7</v>
      </c>
      <c r="B27" s="11"/>
      <c r="C27" s="10" t="s">
        <v>403</v>
      </c>
      <c r="D27" s="28">
        <v>18</v>
      </c>
      <c r="E27" s="9"/>
      <c r="F27" s="28">
        <v>15</v>
      </c>
      <c r="G27" s="9"/>
      <c r="H27" s="28">
        <v>35</v>
      </c>
      <c r="I27" s="9"/>
      <c r="J27" s="28">
        <v>27</v>
      </c>
      <c r="K27" s="9"/>
      <c r="L27" s="28">
        <v>10</v>
      </c>
      <c r="M27" s="9"/>
      <c r="N27" s="28">
        <v>22</v>
      </c>
      <c r="O27" s="9"/>
      <c r="P27" s="28">
        <v>0</v>
      </c>
      <c r="Q27" s="9"/>
      <c r="R27" s="28">
        <v>50</v>
      </c>
      <c r="S27" s="9"/>
      <c r="T27" s="28">
        <v>22</v>
      </c>
      <c r="U27" s="9"/>
      <c r="V27" s="28">
        <v>14</v>
      </c>
      <c r="W27" s="9"/>
      <c r="X27" s="28">
        <v>43</v>
      </c>
      <c r="Y27" s="8"/>
      <c r="Z27" s="2">
        <f t="shared" si="0"/>
        <v>256</v>
      </c>
      <c r="AA27" s="2"/>
      <c r="AB27" s="2">
        <f t="shared" si="1"/>
        <v>256</v>
      </c>
      <c r="AC27" s="2">
        <f t="shared" si="2"/>
        <v>23.272727272727273</v>
      </c>
      <c r="AD27" s="2"/>
      <c r="AE27" s="2">
        <f t="shared" si="3"/>
        <v>23.272727272727273</v>
      </c>
    </row>
    <row r="28" spans="1:31" ht="11.25" customHeight="1" x14ac:dyDescent="0.2">
      <c r="A28" s="12" t="s">
        <v>5</v>
      </c>
      <c r="B28" s="11"/>
      <c r="C28" s="10" t="s">
        <v>410</v>
      </c>
      <c r="D28" s="28">
        <v>17</v>
      </c>
      <c r="E28" s="9"/>
      <c r="F28" s="28">
        <v>30</v>
      </c>
      <c r="G28" s="9"/>
      <c r="H28" s="28">
        <v>25</v>
      </c>
      <c r="I28" s="9"/>
      <c r="J28" s="28">
        <v>23</v>
      </c>
      <c r="K28" s="9"/>
      <c r="L28" s="28">
        <v>0</v>
      </c>
      <c r="M28" s="9"/>
      <c r="N28" s="28">
        <v>30</v>
      </c>
      <c r="O28" s="9"/>
      <c r="P28" s="9">
        <v>0</v>
      </c>
      <c r="Q28" s="9"/>
      <c r="R28" s="28">
        <v>30</v>
      </c>
      <c r="S28" s="9"/>
      <c r="T28" s="28">
        <v>13</v>
      </c>
      <c r="U28" s="9"/>
      <c r="V28" s="28">
        <v>9</v>
      </c>
      <c r="W28" s="9"/>
      <c r="X28" s="28">
        <v>28</v>
      </c>
      <c r="Y28" s="8"/>
      <c r="Z28" s="2">
        <f t="shared" si="0"/>
        <v>231</v>
      </c>
      <c r="AA28" s="2"/>
      <c r="AB28" s="2">
        <f t="shared" si="1"/>
        <v>231</v>
      </c>
      <c r="AC28" s="2">
        <f t="shared" si="2"/>
        <v>18.636363636363637</v>
      </c>
      <c r="AD28" s="2"/>
      <c r="AE28" s="2">
        <f t="shared" si="3"/>
        <v>18.636363636363637</v>
      </c>
    </row>
    <row r="29" spans="1:31" ht="11.25" customHeight="1" x14ac:dyDescent="0.2">
      <c r="A29" s="12" t="s">
        <v>3</v>
      </c>
      <c r="B29" s="11"/>
      <c r="C29" s="10" t="s">
        <v>405</v>
      </c>
      <c r="D29" s="28">
        <v>13</v>
      </c>
      <c r="E29" s="9"/>
      <c r="F29" s="28">
        <v>31</v>
      </c>
      <c r="G29" s="9"/>
      <c r="H29" s="28">
        <v>27</v>
      </c>
      <c r="I29" s="9"/>
      <c r="J29" s="28">
        <v>10</v>
      </c>
      <c r="K29" s="9"/>
      <c r="L29" s="28">
        <v>0</v>
      </c>
      <c r="M29" s="9"/>
      <c r="N29" s="28">
        <v>19</v>
      </c>
      <c r="O29" s="9"/>
      <c r="P29" s="28">
        <v>26</v>
      </c>
      <c r="Q29" s="9"/>
      <c r="R29" s="28">
        <v>50</v>
      </c>
      <c r="S29" s="9"/>
      <c r="T29" s="28">
        <v>16</v>
      </c>
      <c r="U29" s="9"/>
      <c r="V29" s="28">
        <v>8</v>
      </c>
      <c r="W29" s="9"/>
      <c r="X29" s="28">
        <v>21</v>
      </c>
      <c r="Y29" s="8"/>
      <c r="Z29" s="2">
        <f t="shared" si="0"/>
        <v>221</v>
      </c>
      <c r="AA29" s="2"/>
      <c r="AB29" s="2">
        <f t="shared" si="1"/>
        <v>221</v>
      </c>
      <c r="AC29" s="2">
        <f t="shared" si="2"/>
        <v>20.09090909090909</v>
      </c>
      <c r="AD29" s="2"/>
      <c r="AE29" s="2">
        <f t="shared" si="3"/>
        <v>20.09090909090909</v>
      </c>
    </row>
    <row r="30" spans="1:31" ht="11.25" customHeight="1" x14ac:dyDescent="0.2">
      <c r="A30" s="12" t="s">
        <v>1</v>
      </c>
      <c r="B30" s="11"/>
      <c r="C30" s="10" t="s">
        <v>401</v>
      </c>
      <c r="D30" s="28">
        <v>32</v>
      </c>
      <c r="E30" s="9"/>
      <c r="F30" s="28">
        <v>28</v>
      </c>
      <c r="G30" s="9"/>
      <c r="H30" s="28">
        <v>11</v>
      </c>
      <c r="I30" s="9"/>
      <c r="J30" s="28">
        <v>8</v>
      </c>
      <c r="K30" s="9"/>
      <c r="L30" s="28">
        <v>0</v>
      </c>
      <c r="M30" s="9"/>
      <c r="N30" s="28">
        <v>15</v>
      </c>
      <c r="O30" s="9"/>
      <c r="P30" s="28">
        <v>0</v>
      </c>
      <c r="Q30" s="9"/>
      <c r="R30" s="28">
        <v>30</v>
      </c>
      <c r="S30" s="9"/>
      <c r="T30" s="28">
        <v>21</v>
      </c>
      <c r="U30" s="9"/>
      <c r="V30" s="28">
        <v>8</v>
      </c>
      <c r="W30" s="9"/>
      <c r="X30" s="28">
        <v>17</v>
      </c>
      <c r="Y30" s="8"/>
      <c r="Z30" s="2">
        <f t="shared" si="0"/>
        <v>182</v>
      </c>
      <c r="AA30" s="2"/>
      <c r="AB30" s="2">
        <f t="shared" si="1"/>
        <v>182</v>
      </c>
      <c r="AC30" s="2">
        <f t="shared" si="2"/>
        <v>15.454545454545455</v>
      </c>
      <c r="AD30" s="2"/>
      <c r="AE30" s="2">
        <f t="shared" si="3"/>
        <v>15.454545454545455</v>
      </c>
    </row>
    <row r="31" spans="1:31" ht="11.25" customHeight="1" x14ac:dyDescent="0.2">
      <c r="A31" s="12" t="s">
        <v>73</v>
      </c>
      <c r="B31" s="11"/>
      <c r="C31" s="10" t="s">
        <v>425</v>
      </c>
      <c r="D31" s="28">
        <v>16</v>
      </c>
      <c r="E31" s="9"/>
      <c r="F31" s="28">
        <v>7</v>
      </c>
      <c r="G31" s="9"/>
      <c r="H31" s="28">
        <v>6</v>
      </c>
      <c r="I31" s="9"/>
      <c r="J31" s="28">
        <v>13</v>
      </c>
      <c r="K31" s="9"/>
      <c r="L31" s="28">
        <v>0</v>
      </c>
      <c r="M31" s="9"/>
      <c r="N31" s="28">
        <v>8</v>
      </c>
      <c r="O31" s="9"/>
      <c r="P31" s="28">
        <v>12</v>
      </c>
      <c r="Q31" s="9"/>
      <c r="R31" s="28">
        <v>30</v>
      </c>
      <c r="S31" s="9"/>
      <c r="T31" s="28">
        <v>10</v>
      </c>
      <c r="U31" s="9"/>
      <c r="V31" s="28">
        <v>11</v>
      </c>
      <c r="W31" s="9"/>
      <c r="X31" s="28">
        <v>38</v>
      </c>
      <c r="Y31" s="8"/>
      <c r="Z31" s="2">
        <f t="shared" si="0"/>
        <v>163</v>
      </c>
      <c r="AA31" s="2"/>
      <c r="AB31" s="2">
        <f t="shared" si="1"/>
        <v>163</v>
      </c>
      <c r="AC31" s="2">
        <f t="shared" si="2"/>
        <v>13.727272727272727</v>
      </c>
      <c r="AD31" s="2"/>
      <c r="AE31" s="2">
        <f t="shared" si="3"/>
        <v>13.727272727272727</v>
      </c>
    </row>
    <row r="32" spans="1:31" ht="11.25" customHeight="1" x14ac:dyDescent="0.2">
      <c r="A32" s="12" t="s">
        <v>87</v>
      </c>
      <c r="B32" s="11"/>
      <c r="C32" s="10" t="s">
        <v>418</v>
      </c>
      <c r="D32" s="28">
        <v>9</v>
      </c>
      <c r="E32" s="9"/>
      <c r="F32" s="28">
        <v>22</v>
      </c>
      <c r="G32" s="9"/>
      <c r="H32" s="28">
        <v>19</v>
      </c>
      <c r="I32" s="9"/>
      <c r="J32" s="28">
        <v>10</v>
      </c>
      <c r="K32" s="9"/>
      <c r="L32" s="28">
        <v>12</v>
      </c>
      <c r="M32" s="9"/>
      <c r="N32" s="28">
        <v>16</v>
      </c>
      <c r="O32" s="9"/>
      <c r="P32" s="28">
        <v>12</v>
      </c>
      <c r="Q32" s="9"/>
      <c r="R32" s="28">
        <v>20</v>
      </c>
      <c r="S32" s="9"/>
      <c r="T32" s="28">
        <v>6</v>
      </c>
      <c r="U32" s="9"/>
      <c r="V32" s="28">
        <v>5</v>
      </c>
      <c r="W32" s="9"/>
      <c r="X32" s="28">
        <v>17</v>
      </c>
      <c r="Y32" s="8"/>
      <c r="Z32" s="2">
        <f t="shared" si="0"/>
        <v>148</v>
      </c>
      <c r="AA32" s="2"/>
      <c r="AB32" s="2">
        <f t="shared" si="1"/>
        <v>148</v>
      </c>
      <c r="AC32" s="2">
        <f t="shared" si="2"/>
        <v>13.454545454545455</v>
      </c>
      <c r="AD32" s="2"/>
      <c r="AE32" s="2">
        <f t="shared" si="3"/>
        <v>13.454545454545455</v>
      </c>
    </row>
    <row r="33" spans="1:31" ht="11.25" customHeight="1" x14ac:dyDescent="0.2">
      <c r="A33" s="12" t="s">
        <v>85</v>
      </c>
      <c r="B33" s="11"/>
      <c r="C33" s="10" t="s">
        <v>419</v>
      </c>
      <c r="D33" s="28">
        <v>13</v>
      </c>
      <c r="E33" s="9"/>
      <c r="F33" s="28">
        <v>16</v>
      </c>
      <c r="G33" s="9"/>
      <c r="H33" s="28">
        <v>18</v>
      </c>
      <c r="I33" s="9"/>
      <c r="J33" s="28">
        <v>19</v>
      </c>
      <c r="K33" s="9"/>
      <c r="L33" s="28">
        <v>0</v>
      </c>
      <c r="M33" s="9"/>
      <c r="N33" s="28">
        <v>19</v>
      </c>
      <c r="O33" s="9"/>
      <c r="P33" s="28">
        <v>0</v>
      </c>
      <c r="Q33" s="9"/>
      <c r="R33" s="28">
        <v>0</v>
      </c>
      <c r="S33" s="9"/>
      <c r="T33" s="28">
        <v>13</v>
      </c>
      <c r="U33" s="9"/>
      <c r="V33" s="28">
        <v>6</v>
      </c>
      <c r="W33" s="9"/>
      <c r="X33" s="28">
        <v>7</v>
      </c>
      <c r="Y33" s="26"/>
      <c r="Z33" s="2">
        <f t="shared" si="0"/>
        <v>111</v>
      </c>
      <c r="AA33" s="2"/>
      <c r="AB33" s="2">
        <f t="shared" si="1"/>
        <v>111</v>
      </c>
      <c r="AC33" s="2">
        <f t="shared" si="2"/>
        <v>10.090909090909092</v>
      </c>
      <c r="AD33" s="2"/>
      <c r="AE33" s="2">
        <f t="shared" si="3"/>
        <v>10.090909090909092</v>
      </c>
    </row>
    <row r="34" spans="1:31" ht="11.25" customHeight="1" x14ac:dyDescent="0.2">
      <c r="A34" s="12" t="s">
        <v>83</v>
      </c>
      <c r="B34" s="11"/>
      <c r="C34" s="10" t="s">
        <v>414</v>
      </c>
      <c r="D34" s="28">
        <v>7</v>
      </c>
      <c r="E34" s="9"/>
      <c r="F34" s="28">
        <v>26</v>
      </c>
      <c r="G34" s="9"/>
      <c r="H34" s="28">
        <v>14</v>
      </c>
      <c r="I34" s="9"/>
      <c r="J34" s="28">
        <v>8</v>
      </c>
      <c r="K34" s="9"/>
      <c r="L34" s="28">
        <v>0</v>
      </c>
      <c r="M34" s="9"/>
      <c r="N34" s="28">
        <v>13</v>
      </c>
      <c r="O34" s="9"/>
      <c r="P34" s="28">
        <v>0</v>
      </c>
      <c r="Q34" s="9"/>
      <c r="R34" s="28">
        <v>10</v>
      </c>
      <c r="S34" s="9"/>
      <c r="T34" s="28">
        <v>11</v>
      </c>
      <c r="U34" s="9"/>
      <c r="V34" s="28">
        <v>1</v>
      </c>
      <c r="W34" s="9"/>
      <c r="X34" s="28">
        <v>12</v>
      </c>
      <c r="Y34" s="26"/>
      <c r="Z34" s="2">
        <f t="shared" si="0"/>
        <v>102</v>
      </c>
      <c r="AA34" s="2"/>
      <c r="AB34" s="2">
        <f t="shared" si="1"/>
        <v>102</v>
      </c>
      <c r="AC34" s="2">
        <f t="shared" si="2"/>
        <v>9.2727272727272734</v>
      </c>
      <c r="AD34" s="2"/>
      <c r="AE34" s="2">
        <f t="shared" si="3"/>
        <v>9.2727272727272734</v>
      </c>
    </row>
    <row r="35" spans="1:31" ht="11.25" customHeight="1" x14ac:dyDescent="0.2">
      <c r="A35" s="12" t="s">
        <v>80</v>
      </c>
      <c r="B35" s="11"/>
      <c r="C35" s="10" t="s">
        <v>404</v>
      </c>
      <c r="D35" s="28">
        <v>21</v>
      </c>
      <c r="E35" s="9"/>
      <c r="F35" s="28">
        <v>12</v>
      </c>
      <c r="G35" s="9"/>
      <c r="H35" s="28">
        <v>19</v>
      </c>
      <c r="I35" s="9"/>
      <c r="J35" s="28">
        <v>15</v>
      </c>
      <c r="K35" s="9"/>
      <c r="L35" s="28">
        <v>0</v>
      </c>
      <c r="M35" s="9"/>
      <c r="N35" s="28">
        <v>12</v>
      </c>
      <c r="O35" s="9"/>
      <c r="P35" s="28">
        <v>0</v>
      </c>
      <c r="Q35" s="9"/>
      <c r="R35" s="28">
        <v>0</v>
      </c>
      <c r="S35" s="9"/>
      <c r="T35" s="28">
        <v>9</v>
      </c>
      <c r="U35" s="9"/>
      <c r="V35" s="28">
        <v>5</v>
      </c>
      <c r="W35" s="9"/>
      <c r="X35" s="28">
        <v>12</v>
      </c>
      <c r="Y35" s="26"/>
      <c r="Z35" s="2">
        <f t="shared" si="0"/>
        <v>131</v>
      </c>
      <c r="AA35" s="2"/>
      <c r="AB35" s="2">
        <f t="shared" si="1"/>
        <v>131</v>
      </c>
      <c r="AC35" s="2">
        <f t="shared" si="2"/>
        <v>9.545454545454545</v>
      </c>
      <c r="AD35" s="2"/>
      <c r="AE35" s="2">
        <f t="shared" si="3"/>
        <v>9.545454545454545</v>
      </c>
    </row>
    <row r="36" spans="1:31" ht="11.25" customHeight="1" x14ac:dyDescent="0.2">
      <c r="A36" s="12" t="s">
        <v>76</v>
      </c>
      <c r="B36" s="11"/>
      <c r="C36" s="10" t="s">
        <v>420</v>
      </c>
      <c r="D36" s="28">
        <v>11</v>
      </c>
      <c r="E36" s="9"/>
      <c r="F36" s="28">
        <v>8</v>
      </c>
      <c r="G36" s="9"/>
      <c r="H36" s="28">
        <v>2</v>
      </c>
      <c r="I36" s="9"/>
      <c r="J36" s="28">
        <v>7</v>
      </c>
      <c r="K36" s="9"/>
      <c r="L36" s="28">
        <v>0</v>
      </c>
      <c r="M36" s="9"/>
      <c r="N36" s="28">
        <v>20</v>
      </c>
      <c r="O36" s="9"/>
      <c r="P36" s="28">
        <v>26</v>
      </c>
      <c r="Q36" s="9"/>
      <c r="R36" s="9">
        <v>0</v>
      </c>
      <c r="S36" s="9"/>
      <c r="T36" s="28">
        <v>13</v>
      </c>
      <c r="U36" s="9"/>
      <c r="V36" s="28">
        <v>1</v>
      </c>
      <c r="W36" s="9"/>
      <c r="X36" s="28">
        <v>16</v>
      </c>
      <c r="Y36" s="26"/>
      <c r="Z36" s="2">
        <f t="shared" si="0"/>
        <v>104</v>
      </c>
      <c r="AA36" s="2"/>
      <c r="AB36" s="2">
        <f t="shared" si="1"/>
        <v>104</v>
      </c>
      <c r="AC36" s="2">
        <f t="shared" si="2"/>
        <v>9.454545454545455</v>
      </c>
      <c r="AD36" s="2"/>
      <c r="AE36" s="2">
        <f t="shared" si="3"/>
        <v>9.454545454545455</v>
      </c>
    </row>
    <row r="37" spans="1:31" ht="11.25" customHeight="1" thickBot="1" x14ac:dyDescent="0.25">
      <c r="A37" s="7" t="s">
        <v>40</v>
      </c>
      <c r="B37" s="6"/>
      <c r="C37" s="5" t="s">
        <v>422</v>
      </c>
      <c r="D37" s="29">
        <v>9</v>
      </c>
      <c r="E37" s="4"/>
      <c r="F37" s="29">
        <v>0</v>
      </c>
      <c r="G37" s="4"/>
      <c r="H37" s="29">
        <v>0</v>
      </c>
      <c r="I37" s="4"/>
      <c r="J37" s="4">
        <v>0</v>
      </c>
      <c r="K37" s="4"/>
      <c r="L37" s="29">
        <v>0</v>
      </c>
      <c r="M37" s="4"/>
      <c r="N37" s="29">
        <v>11</v>
      </c>
      <c r="O37" s="4"/>
      <c r="P37" s="4">
        <v>0</v>
      </c>
      <c r="Q37" s="4"/>
      <c r="R37" s="4">
        <v>0</v>
      </c>
      <c r="S37" s="4"/>
      <c r="T37" s="29">
        <v>7</v>
      </c>
      <c r="U37" s="4"/>
      <c r="V37" s="29">
        <v>1</v>
      </c>
      <c r="W37" s="4"/>
      <c r="X37" s="29">
        <v>1</v>
      </c>
      <c r="Y37" s="27"/>
      <c r="Z37" s="2">
        <f t="shared" si="0"/>
        <v>29</v>
      </c>
      <c r="AA37" s="2"/>
      <c r="AB37" s="2">
        <f t="shared" si="1"/>
        <v>29</v>
      </c>
      <c r="AC37" s="2">
        <f t="shared" si="2"/>
        <v>2.6363636363636362</v>
      </c>
      <c r="AD37" s="2"/>
      <c r="AE37" s="2">
        <f t="shared" si="3"/>
        <v>2.6363636363636362</v>
      </c>
    </row>
  </sheetData>
  <sortState xmlns:xlrd2="http://schemas.microsoft.com/office/spreadsheetml/2017/richdata2" ref="B12:AE37">
    <sortCondition descending="1" ref="Z12:Z37"/>
  </sortState>
  <mergeCells count="35">
    <mergeCell ref="Z7:AA7"/>
    <mergeCell ref="AC7:AD7"/>
    <mergeCell ref="B3:T3"/>
    <mergeCell ref="B4:C4"/>
    <mergeCell ref="D4:G4"/>
    <mergeCell ref="H4:T4"/>
    <mergeCell ref="B5:C5"/>
    <mergeCell ref="H5:T5"/>
    <mergeCell ref="V7:W7"/>
    <mergeCell ref="X7:Y7"/>
    <mergeCell ref="A7:A11"/>
    <mergeCell ref="B7:B8"/>
    <mergeCell ref="C7:C8"/>
    <mergeCell ref="D7:E7"/>
    <mergeCell ref="F7:G7"/>
    <mergeCell ref="B11:C11"/>
    <mergeCell ref="D8:E8"/>
    <mergeCell ref="F8:G8"/>
    <mergeCell ref="B10:C10"/>
    <mergeCell ref="H8:I8"/>
    <mergeCell ref="R7:S7"/>
    <mergeCell ref="T8:U8"/>
    <mergeCell ref="V8:W8"/>
    <mergeCell ref="X8:Y8"/>
    <mergeCell ref="T7:U7"/>
    <mergeCell ref="H7:I7"/>
    <mergeCell ref="J8:K8"/>
    <mergeCell ref="L8:M8"/>
    <mergeCell ref="N8:O8"/>
    <mergeCell ref="P8:Q8"/>
    <mergeCell ref="R8:S8"/>
    <mergeCell ref="J7:K7"/>
    <mergeCell ref="L7:M7"/>
    <mergeCell ref="N7:O7"/>
    <mergeCell ref="P7:Q7"/>
  </mergeCells>
  <pageMargins left="0.39370078740157477" right="0.39370078740157477" top="0.39370078740157477" bottom="0.39370078740157477" header="0" footer="0"/>
  <pageSetup paperSize="9" scale="0" fitToHeight="0" pageOrder="overThenDown" orientation="landscape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8FA63-E0BF-4651-A5E1-A8018759243A}">
  <sheetPr>
    <outlinePr summaryBelow="0" summaryRight="0"/>
    <pageSetUpPr autoPageBreaks="0" fitToPage="1"/>
  </sheetPr>
  <dimension ref="A1:AK32"/>
  <sheetViews>
    <sheetView topLeftCell="A8" workbookViewId="0">
      <selection activeCell="B12" sqref="B12:B32"/>
    </sheetView>
  </sheetViews>
  <sheetFormatPr defaultColWidth="9.109375" defaultRowHeight="10.199999999999999" x14ac:dyDescent="0.2"/>
  <cols>
    <col min="1" max="1" width="5" style="1" customWidth="1"/>
    <col min="2" max="2" width="17" style="1" customWidth="1"/>
    <col min="3" max="3" width="10" style="1" customWidth="1"/>
    <col min="4" max="31" width="4" style="1" customWidth="1"/>
    <col min="32" max="256" width="9.109375" style="1" customWidth="1"/>
    <col min="257" max="16384" width="9.109375" style="1"/>
  </cols>
  <sheetData>
    <row r="1" spans="1:37" ht="11.25" customHeight="1" x14ac:dyDescent="0.2">
      <c r="B1" s="25" t="s">
        <v>70</v>
      </c>
    </row>
    <row r="2" spans="1:37" ht="11.25" customHeight="1" x14ac:dyDescent="0.2"/>
    <row r="3" spans="1:37" ht="11.25" customHeight="1" x14ac:dyDescent="0.2">
      <c r="B3" s="48" t="s">
        <v>958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37" ht="21.75" customHeight="1" x14ac:dyDescent="0.2">
      <c r="B4" s="48" t="s">
        <v>707</v>
      </c>
      <c r="C4" s="48"/>
      <c r="D4" s="48" t="s">
        <v>706</v>
      </c>
      <c r="E4" s="48"/>
      <c r="F4" s="48"/>
      <c r="G4" s="48"/>
      <c r="H4" s="48" t="s">
        <v>299</v>
      </c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1:37" ht="11.25" customHeight="1" x14ac:dyDescent="0.2">
      <c r="B5" s="48" t="s">
        <v>66</v>
      </c>
      <c r="C5" s="48"/>
      <c r="H5" s="48" t="s">
        <v>298</v>
      </c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1:37" ht="11.25" customHeight="1" thickBot="1" x14ac:dyDescent="0.25"/>
    <row r="7" spans="1:37" ht="99.9" customHeight="1" thickBot="1" x14ac:dyDescent="0.25">
      <c r="A7" s="39" t="s">
        <v>64</v>
      </c>
      <c r="B7" s="42" t="s">
        <v>63</v>
      </c>
      <c r="C7" s="42" t="s">
        <v>62</v>
      </c>
      <c r="D7" s="36" t="s">
        <v>705</v>
      </c>
      <c r="E7" s="36"/>
      <c r="F7" s="36" t="s">
        <v>704</v>
      </c>
      <c r="G7" s="36"/>
      <c r="H7" s="36" t="s">
        <v>703</v>
      </c>
      <c r="I7" s="36"/>
      <c r="J7" s="36" t="s">
        <v>702</v>
      </c>
      <c r="K7" s="36"/>
      <c r="L7" s="36" t="s">
        <v>701</v>
      </c>
      <c r="M7" s="36"/>
      <c r="N7" s="36" t="s">
        <v>700</v>
      </c>
      <c r="O7" s="36"/>
      <c r="P7" s="36" t="s">
        <v>291</v>
      </c>
      <c r="Q7" s="36"/>
      <c r="R7" s="36" t="s">
        <v>699</v>
      </c>
      <c r="S7" s="36"/>
      <c r="T7" s="36" t="s">
        <v>290</v>
      </c>
      <c r="U7" s="36"/>
      <c r="V7" s="36" t="s">
        <v>288</v>
      </c>
      <c r="W7" s="36"/>
      <c r="X7" s="36" t="s">
        <v>698</v>
      </c>
      <c r="Y7" s="36"/>
      <c r="Z7" s="36" t="s">
        <v>697</v>
      </c>
      <c r="AA7" s="36"/>
      <c r="AB7" s="36" t="s">
        <v>696</v>
      </c>
      <c r="AC7" s="36"/>
      <c r="AD7" s="49" t="s">
        <v>119</v>
      </c>
      <c r="AE7" s="49"/>
      <c r="AF7" s="45" t="s">
        <v>56</v>
      </c>
      <c r="AG7" s="46"/>
      <c r="AH7" s="24" t="s">
        <v>54</v>
      </c>
      <c r="AI7" s="47" t="s">
        <v>55</v>
      </c>
      <c r="AJ7" s="46"/>
      <c r="AK7" s="23" t="s">
        <v>54</v>
      </c>
    </row>
    <row r="8" spans="1:37" ht="75" customHeight="1" x14ac:dyDescent="0.2">
      <c r="A8" s="40"/>
      <c r="B8" s="43"/>
      <c r="C8" s="43"/>
      <c r="D8" s="37" t="s">
        <v>695</v>
      </c>
      <c r="E8" s="37"/>
      <c r="F8" s="37" t="s">
        <v>554</v>
      </c>
      <c r="G8" s="37"/>
      <c r="H8" s="37" t="s">
        <v>694</v>
      </c>
      <c r="I8" s="37"/>
      <c r="J8" s="37" t="s">
        <v>276</v>
      </c>
      <c r="K8" s="37"/>
      <c r="L8" s="37" t="s">
        <v>693</v>
      </c>
      <c r="M8" s="37"/>
      <c r="N8" s="37" t="s">
        <v>278</v>
      </c>
      <c r="O8" s="37"/>
      <c r="P8" s="37" t="s">
        <v>692</v>
      </c>
      <c r="Q8" s="37"/>
      <c r="R8" s="37" t="s">
        <v>691</v>
      </c>
      <c r="S8" s="37"/>
      <c r="T8" s="37" t="s">
        <v>690</v>
      </c>
      <c r="U8" s="37"/>
      <c r="V8" s="37" t="s">
        <v>689</v>
      </c>
      <c r="W8" s="37"/>
      <c r="X8" s="37" t="s">
        <v>688</v>
      </c>
      <c r="Y8" s="37"/>
      <c r="Z8" s="37" t="s">
        <v>687</v>
      </c>
      <c r="AA8" s="37"/>
      <c r="AB8" s="37" t="s">
        <v>278</v>
      </c>
      <c r="AC8" s="37"/>
      <c r="AD8" s="38" t="s">
        <v>387</v>
      </c>
      <c r="AE8" s="38"/>
      <c r="AF8" s="2"/>
      <c r="AG8" s="2"/>
      <c r="AH8" s="2"/>
      <c r="AI8" s="2"/>
      <c r="AJ8" s="2"/>
      <c r="AK8" s="2"/>
    </row>
    <row r="9" spans="1:37" ht="11.25" customHeight="1" x14ac:dyDescent="0.2">
      <c r="A9" s="40"/>
      <c r="B9" s="22"/>
      <c r="C9" s="21"/>
      <c r="D9" s="18" t="s">
        <v>48</v>
      </c>
      <c r="E9" s="18" t="s">
        <v>47</v>
      </c>
      <c r="F9" s="18" t="s">
        <v>48</v>
      </c>
      <c r="G9" s="18" t="s">
        <v>47</v>
      </c>
      <c r="H9" s="18" t="s">
        <v>48</v>
      </c>
      <c r="I9" s="18" t="s">
        <v>47</v>
      </c>
      <c r="J9" s="18" t="s">
        <v>48</v>
      </c>
      <c r="K9" s="18" t="s">
        <v>47</v>
      </c>
      <c r="L9" s="18" t="s">
        <v>48</v>
      </c>
      <c r="M9" s="18" t="s">
        <v>47</v>
      </c>
      <c r="N9" s="18" t="s">
        <v>48</v>
      </c>
      <c r="O9" s="18" t="s">
        <v>47</v>
      </c>
      <c r="P9" s="18" t="s">
        <v>48</v>
      </c>
      <c r="Q9" s="18" t="s">
        <v>47</v>
      </c>
      <c r="R9" s="18" t="s">
        <v>48</v>
      </c>
      <c r="S9" s="18" t="s">
        <v>47</v>
      </c>
      <c r="T9" s="18" t="s">
        <v>48</v>
      </c>
      <c r="U9" s="18" t="s">
        <v>47</v>
      </c>
      <c r="V9" s="18" t="s">
        <v>48</v>
      </c>
      <c r="W9" s="18" t="s">
        <v>47</v>
      </c>
      <c r="X9" s="18" t="s">
        <v>48</v>
      </c>
      <c r="Y9" s="18" t="s">
        <v>47</v>
      </c>
      <c r="Z9" s="18" t="s">
        <v>48</v>
      </c>
      <c r="AA9" s="18" t="s">
        <v>47</v>
      </c>
      <c r="AB9" s="18" t="s">
        <v>48</v>
      </c>
      <c r="AC9" s="18" t="s">
        <v>47</v>
      </c>
      <c r="AD9" s="18" t="s">
        <v>48</v>
      </c>
      <c r="AE9" s="20" t="s">
        <v>47</v>
      </c>
      <c r="AF9" s="18" t="s">
        <v>48</v>
      </c>
      <c r="AG9" s="19" t="s">
        <v>47</v>
      </c>
      <c r="AH9" s="19"/>
      <c r="AI9" s="18" t="s">
        <v>48</v>
      </c>
      <c r="AJ9" s="17" t="s">
        <v>47</v>
      </c>
      <c r="AK9" s="2"/>
    </row>
    <row r="10" spans="1:37" ht="11.25" customHeight="1" x14ac:dyDescent="0.2">
      <c r="A10" s="40"/>
      <c r="B10" s="44" t="s">
        <v>46</v>
      </c>
      <c r="C10" s="44"/>
      <c r="D10" s="16" t="s">
        <v>44</v>
      </c>
      <c r="E10" s="16"/>
      <c r="F10" s="16" t="s">
        <v>71</v>
      </c>
      <c r="G10" s="16"/>
      <c r="H10" s="16" t="s">
        <v>175</v>
      </c>
      <c r="I10" s="16"/>
      <c r="J10" s="16" t="s">
        <v>71</v>
      </c>
      <c r="K10" s="16"/>
      <c r="L10" s="16" t="s">
        <v>38</v>
      </c>
      <c r="M10" s="16"/>
      <c r="N10" s="16" t="s">
        <v>71</v>
      </c>
      <c r="O10" s="16"/>
      <c r="P10" s="16" t="s">
        <v>71</v>
      </c>
      <c r="Q10" s="16"/>
      <c r="R10" s="16" t="s">
        <v>38</v>
      </c>
      <c r="S10" s="16"/>
      <c r="T10" s="16" t="s">
        <v>72</v>
      </c>
      <c r="U10" s="16"/>
      <c r="V10" s="16" t="s">
        <v>73</v>
      </c>
      <c r="W10" s="16"/>
      <c r="X10" s="16" t="s">
        <v>72</v>
      </c>
      <c r="Y10" s="16"/>
      <c r="Z10" s="16" t="s">
        <v>72</v>
      </c>
      <c r="AA10" s="16"/>
      <c r="AB10" s="16" t="s">
        <v>38</v>
      </c>
      <c r="AC10" s="16"/>
      <c r="AD10" s="16" t="s">
        <v>71</v>
      </c>
      <c r="AE10" s="15" t="s">
        <v>321</v>
      </c>
      <c r="AF10" s="2"/>
      <c r="AG10" s="2"/>
      <c r="AH10" s="2"/>
      <c r="AI10" s="2"/>
      <c r="AJ10" s="2"/>
      <c r="AK10" s="2"/>
    </row>
    <row r="11" spans="1:37" ht="11.25" customHeight="1" x14ac:dyDescent="0.2">
      <c r="A11" s="41"/>
      <c r="B11" s="44" t="s">
        <v>43</v>
      </c>
      <c r="C11" s="44"/>
      <c r="D11" s="14" t="s">
        <v>40</v>
      </c>
      <c r="E11" s="14"/>
      <c r="F11" s="14" t="s">
        <v>11</v>
      </c>
      <c r="G11" s="14"/>
      <c r="H11" s="14" t="s">
        <v>9</v>
      </c>
      <c r="I11" s="14"/>
      <c r="J11" s="14" t="s">
        <v>80</v>
      </c>
      <c r="K11" s="14"/>
      <c r="L11" s="14" t="s">
        <v>38</v>
      </c>
      <c r="M11" s="14"/>
      <c r="N11" s="14" t="s">
        <v>189</v>
      </c>
      <c r="O11" s="14"/>
      <c r="P11" s="14" t="s">
        <v>193</v>
      </c>
      <c r="Q11" s="14"/>
      <c r="R11" s="14" t="s">
        <v>42</v>
      </c>
      <c r="S11" s="14"/>
      <c r="T11" s="14" t="s">
        <v>1</v>
      </c>
      <c r="U11" s="14"/>
      <c r="V11" s="14" t="s">
        <v>11</v>
      </c>
      <c r="W11" s="14"/>
      <c r="X11" s="14" t="s">
        <v>73</v>
      </c>
      <c r="Y11" s="14"/>
      <c r="Z11" s="14" t="s">
        <v>40</v>
      </c>
      <c r="AA11" s="14"/>
      <c r="AB11" s="14" t="s">
        <v>38</v>
      </c>
      <c r="AC11" s="14"/>
      <c r="AD11" s="14" t="s">
        <v>83</v>
      </c>
      <c r="AE11" s="13"/>
      <c r="AF11" s="2"/>
      <c r="AG11" s="2"/>
      <c r="AH11" s="2"/>
      <c r="AI11" s="2"/>
      <c r="AJ11" s="2"/>
      <c r="AK11" s="2"/>
    </row>
    <row r="12" spans="1:37" ht="11.25" customHeight="1" x14ac:dyDescent="0.2">
      <c r="A12" s="12" t="s">
        <v>37</v>
      </c>
      <c r="B12" s="11"/>
      <c r="C12" s="10" t="s">
        <v>671</v>
      </c>
      <c r="D12" s="28">
        <v>45</v>
      </c>
      <c r="E12" s="9"/>
      <c r="F12" s="28">
        <v>16</v>
      </c>
      <c r="G12" s="9"/>
      <c r="H12" s="9" t="s">
        <v>708</v>
      </c>
      <c r="I12" s="9"/>
      <c r="J12" s="28">
        <v>33</v>
      </c>
      <c r="K12" s="9"/>
      <c r="L12" s="28">
        <v>35</v>
      </c>
      <c r="M12" s="9"/>
      <c r="N12" s="28">
        <v>32</v>
      </c>
      <c r="O12" s="9"/>
      <c r="P12" s="28">
        <v>40</v>
      </c>
      <c r="Q12" s="9"/>
      <c r="R12" s="28">
        <v>33</v>
      </c>
      <c r="S12" s="9"/>
      <c r="T12" s="28">
        <v>28</v>
      </c>
      <c r="U12" s="9"/>
      <c r="V12" s="28">
        <v>15</v>
      </c>
      <c r="W12" s="9"/>
      <c r="X12" s="28">
        <v>30</v>
      </c>
      <c r="Y12" s="9"/>
      <c r="Z12" s="28">
        <v>27</v>
      </c>
      <c r="AA12" s="9"/>
      <c r="AB12" s="28">
        <v>35</v>
      </c>
      <c r="AC12" s="9"/>
      <c r="AD12" s="28">
        <v>70</v>
      </c>
      <c r="AE12" s="8"/>
      <c r="AF12" s="2">
        <f t="shared" ref="AF12:AF32" si="0">SUM(AD12,AB12,Z12,X12,V12,T12,R12,P12,N12,L12,J12,F12,D12)</f>
        <v>439</v>
      </c>
      <c r="AG12" s="2"/>
      <c r="AH12" s="2">
        <f t="shared" ref="AH12:AH32" si="1">SUM(AF12:AG12)</f>
        <v>439</v>
      </c>
      <c r="AI12" s="2">
        <f t="shared" ref="AI12:AI32" si="2">AVERAGE(D12:AE12)</f>
        <v>33.769230769230766</v>
      </c>
      <c r="AJ12" s="2"/>
      <c r="AK12" s="2">
        <f t="shared" ref="AK12:AK32" si="3">AVERAGE(AI12:AJ12)</f>
        <v>33.769230769230766</v>
      </c>
    </row>
    <row r="13" spans="1:37" ht="11.25" customHeight="1" x14ac:dyDescent="0.2">
      <c r="A13" s="12" t="s">
        <v>35</v>
      </c>
      <c r="B13" s="11"/>
      <c r="C13" s="10" t="s">
        <v>668</v>
      </c>
      <c r="D13" s="28">
        <v>35</v>
      </c>
      <c r="E13" s="9"/>
      <c r="F13" s="28">
        <v>22</v>
      </c>
      <c r="G13" s="9"/>
      <c r="H13" s="9" t="s">
        <v>708</v>
      </c>
      <c r="I13" s="9"/>
      <c r="J13" s="28">
        <v>32</v>
      </c>
      <c r="K13" s="9"/>
      <c r="L13" s="28">
        <v>35</v>
      </c>
      <c r="M13" s="9"/>
      <c r="N13" s="28">
        <v>37</v>
      </c>
      <c r="O13" s="9"/>
      <c r="P13" s="28">
        <v>40</v>
      </c>
      <c r="Q13" s="9"/>
      <c r="R13" s="28">
        <v>34</v>
      </c>
      <c r="S13" s="9"/>
      <c r="T13" s="28">
        <v>30</v>
      </c>
      <c r="U13" s="9"/>
      <c r="V13" s="28">
        <v>16</v>
      </c>
      <c r="W13" s="9"/>
      <c r="X13" s="28">
        <v>30</v>
      </c>
      <c r="Y13" s="9"/>
      <c r="Z13" s="28">
        <v>28</v>
      </c>
      <c r="AA13" s="9"/>
      <c r="AB13" s="28">
        <v>35</v>
      </c>
      <c r="AC13" s="9"/>
      <c r="AD13" s="28">
        <v>20</v>
      </c>
      <c r="AE13" s="8"/>
      <c r="AF13" s="2">
        <f t="shared" si="0"/>
        <v>394</v>
      </c>
      <c r="AG13" s="2"/>
      <c r="AH13" s="2">
        <f t="shared" si="1"/>
        <v>394</v>
      </c>
      <c r="AI13" s="2">
        <f t="shared" si="2"/>
        <v>30.307692307692307</v>
      </c>
      <c r="AJ13" s="2"/>
      <c r="AK13" s="2">
        <f t="shared" si="3"/>
        <v>30.307692307692307</v>
      </c>
    </row>
    <row r="14" spans="1:37" ht="11.25" customHeight="1" x14ac:dyDescent="0.2">
      <c r="A14" s="12" t="s">
        <v>33</v>
      </c>
      <c r="B14" s="11"/>
      <c r="C14" s="10" t="s">
        <v>667</v>
      </c>
      <c r="D14" s="28">
        <v>40</v>
      </c>
      <c r="E14" s="9"/>
      <c r="F14" s="28">
        <v>15</v>
      </c>
      <c r="G14" s="9"/>
      <c r="H14" s="28">
        <v>32</v>
      </c>
      <c r="I14" s="9"/>
      <c r="J14" s="28">
        <v>24</v>
      </c>
      <c r="K14" s="9"/>
      <c r="L14" s="28">
        <v>35</v>
      </c>
      <c r="M14" s="9"/>
      <c r="N14" s="28">
        <v>37</v>
      </c>
      <c r="O14" s="9"/>
      <c r="P14" s="28">
        <v>40</v>
      </c>
      <c r="Q14" s="9"/>
      <c r="R14" s="28">
        <v>40</v>
      </c>
      <c r="S14" s="9"/>
      <c r="T14" s="28">
        <v>23</v>
      </c>
      <c r="U14" s="9"/>
      <c r="V14" s="28">
        <v>20</v>
      </c>
      <c r="W14" s="9"/>
      <c r="X14" s="28">
        <v>30</v>
      </c>
      <c r="Y14" s="9"/>
      <c r="Z14" s="28">
        <v>26</v>
      </c>
      <c r="AA14" s="9"/>
      <c r="AB14" s="28">
        <v>35</v>
      </c>
      <c r="AC14" s="9"/>
      <c r="AD14" s="28">
        <v>28</v>
      </c>
      <c r="AE14" s="8"/>
      <c r="AF14" s="2">
        <f t="shared" si="0"/>
        <v>393</v>
      </c>
      <c r="AG14" s="2"/>
      <c r="AH14" s="2">
        <f t="shared" si="1"/>
        <v>393</v>
      </c>
      <c r="AI14" s="2">
        <f t="shared" si="2"/>
        <v>30.357142857142858</v>
      </c>
      <c r="AJ14" s="2"/>
      <c r="AK14" s="2">
        <f t="shared" si="3"/>
        <v>30.357142857142858</v>
      </c>
    </row>
    <row r="15" spans="1:37" ht="11.25" customHeight="1" x14ac:dyDescent="0.2">
      <c r="A15" s="12" t="s">
        <v>31</v>
      </c>
      <c r="B15" s="11"/>
      <c r="C15" s="10" t="s">
        <v>666</v>
      </c>
      <c r="D15" s="28">
        <v>45</v>
      </c>
      <c r="E15" s="9"/>
      <c r="F15" s="28">
        <v>24</v>
      </c>
      <c r="G15" s="9"/>
      <c r="H15" s="9" t="s">
        <v>708</v>
      </c>
      <c r="I15" s="9"/>
      <c r="J15" s="28">
        <v>34</v>
      </c>
      <c r="K15" s="9"/>
      <c r="L15" s="28">
        <v>35</v>
      </c>
      <c r="M15" s="9"/>
      <c r="N15" s="28">
        <v>37</v>
      </c>
      <c r="O15" s="9"/>
      <c r="P15" s="28">
        <v>40</v>
      </c>
      <c r="Q15" s="9"/>
      <c r="R15" s="28">
        <v>30</v>
      </c>
      <c r="S15" s="9"/>
      <c r="T15" s="28">
        <v>23</v>
      </c>
      <c r="U15" s="9"/>
      <c r="V15" s="28">
        <v>14</v>
      </c>
      <c r="W15" s="9"/>
      <c r="X15" s="28">
        <v>30</v>
      </c>
      <c r="Y15" s="9"/>
      <c r="Z15" s="28">
        <v>27</v>
      </c>
      <c r="AA15" s="9"/>
      <c r="AB15" s="28">
        <v>35</v>
      </c>
      <c r="AC15" s="9"/>
      <c r="AD15" s="28">
        <v>16</v>
      </c>
      <c r="AE15" s="8"/>
      <c r="AF15" s="2">
        <f t="shared" si="0"/>
        <v>390</v>
      </c>
      <c r="AG15" s="2"/>
      <c r="AH15" s="2">
        <f t="shared" si="1"/>
        <v>390</v>
      </c>
      <c r="AI15" s="2">
        <f t="shared" si="2"/>
        <v>30</v>
      </c>
      <c r="AJ15" s="2"/>
      <c r="AK15" s="2">
        <f t="shared" si="3"/>
        <v>30</v>
      </c>
    </row>
    <row r="16" spans="1:37" ht="11.25" customHeight="1" x14ac:dyDescent="0.2">
      <c r="A16" s="12" t="s">
        <v>29</v>
      </c>
      <c r="B16" s="11"/>
      <c r="C16" s="10" t="s">
        <v>683</v>
      </c>
      <c r="D16" s="28">
        <v>20</v>
      </c>
      <c r="E16" s="9"/>
      <c r="F16" s="28">
        <v>9</v>
      </c>
      <c r="G16" s="9"/>
      <c r="H16" s="28">
        <v>32</v>
      </c>
      <c r="I16" s="9"/>
      <c r="J16" s="28">
        <v>32</v>
      </c>
      <c r="K16" s="9"/>
      <c r="L16" s="28">
        <v>35</v>
      </c>
      <c r="M16" s="9"/>
      <c r="N16" s="28">
        <v>35</v>
      </c>
      <c r="O16" s="9"/>
      <c r="P16" s="28">
        <v>35</v>
      </c>
      <c r="Q16" s="9"/>
      <c r="R16" s="28">
        <v>30</v>
      </c>
      <c r="S16" s="9"/>
      <c r="T16" s="28">
        <v>21</v>
      </c>
      <c r="U16" s="9"/>
      <c r="V16" s="28">
        <v>15</v>
      </c>
      <c r="W16" s="9"/>
      <c r="X16" s="28">
        <v>30</v>
      </c>
      <c r="Y16" s="9"/>
      <c r="Z16" s="28">
        <v>26</v>
      </c>
      <c r="AA16" s="9"/>
      <c r="AB16" s="28">
        <v>35</v>
      </c>
      <c r="AC16" s="9"/>
      <c r="AD16" s="28">
        <v>54</v>
      </c>
      <c r="AE16" s="8"/>
      <c r="AF16" s="2">
        <f t="shared" si="0"/>
        <v>377</v>
      </c>
      <c r="AG16" s="2"/>
      <c r="AH16" s="2">
        <f t="shared" si="1"/>
        <v>377</v>
      </c>
      <c r="AI16" s="2">
        <f t="shared" si="2"/>
        <v>29.214285714285715</v>
      </c>
      <c r="AJ16" s="2"/>
      <c r="AK16" s="2">
        <f t="shared" si="3"/>
        <v>29.214285714285715</v>
      </c>
    </row>
    <row r="17" spans="1:37" ht="11.25" customHeight="1" x14ac:dyDescent="0.2">
      <c r="A17" s="12" t="s">
        <v>27</v>
      </c>
      <c r="B17" s="11"/>
      <c r="C17" s="10" t="s">
        <v>681</v>
      </c>
      <c r="D17" s="28">
        <v>35</v>
      </c>
      <c r="E17" s="9"/>
      <c r="F17" s="28">
        <v>22</v>
      </c>
      <c r="G17" s="9"/>
      <c r="H17" s="9" t="s">
        <v>708</v>
      </c>
      <c r="I17" s="9"/>
      <c r="J17" s="28">
        <v>22</v>
      </c>
      <c r="K17" s="9"/>
      <c r="L17" s="28">
        <v>35</v>
      </c>
      <c r="M17" s="9"/>
      <c r="N17" s="28">
        <v>30</v>
      </c>
      <c r="O17" s="9"/>
      <c r="P17" s="28">
        <v>38</v>
      </c>
      <c r="Q17" s="9"/>
      <c r="R17" s="28">
        <v>27</v>
      </c>
      <c r="S17" s="9"/>
      <c r="T17" s="28">
        <v>28</v>
      </c>
      <c r="U17" s="9"/>
      <c r="V17" s="28">
        <v>18</v>
      </c>
      <c r="W17" s="9"/>
      <c r="X17" s="28">
        <v>30</v>
      </c>
      <c r="Y17" s="9"/>
      <c r="Z17" s="28">
        <v>29</v>
      </c>
      <c r="AA17" s="9"/>
      <c r="AB17" s="28">
        <v>35</v>
      </c>
      <c r="AC17" s="9"/>
      <c r="AD17" s="28">
        <v>28</v>
      </c>
      <c r="AE17" s="8"/>
      <c r="AF17" s="2">
        <f t="shared" si="0"/>
        <v>377</v>
      </c>
      <c r="AG17" s="2"/>
      <c r="AH17" s="2">
        <f t="shared" si="1"/>
        <v>377</v>
      </c>
      <c r="AI17" s="2">
        <f t="shared" si="2"/>
        <v>29</v>
      </c>
      <c r="AJ17" s="2"/>
      <c r="AK17" s="2">
        <f t="shared" si="3"/>
        <v>29</v>
      </c>
    </row>
    <row r="18" spans="1:37" ht="11.25" customHeight="1" x14ac:dyDescent="0.2">
      <c r="A18" s="12" t="s">
        <v>25</v>
      </c>
      <c r="B18" s="11"/>
      <c r="C18" s="10" t="s">
        <v>676</v>
      </c>
      <c r="D18" s="28">
        <v>20</v>
      </c>
      <c r="E18" s="9"/>
      <c r="F18" s="28">
        <v>16</v>
      </c>
      <c r="G18" s="9"/>
      <c r="H18" s="9" t="s">
        <v>708</v>
      </c>
      <c r="I18" s="9"/>
      <c r="J18" s="28">
        <v>22</v>
      </c>
      <c r="K18" s="9"/>
      <c r="L18" s="28">
        <v>35</v>
      </c>
      <c r="M18" s="9"/>
      <c r="N18" s="28">
        <v>35</v>
      </c>
      <c r="O18" s="9"/>
      <c r="P18" s="28">
        <v>38</v>
      </c>
      <c r="Q18" s="9"/>
      <c r="R18" s="28">
        <v>40</v>
      </c>
      <c r="S18" s="9"/>
      <c r="T18" s="28">
        <v>29</v>
      </c>
      <c r="U18" s="9"/>
      <c r="V18" s="28">
        <v>15</v>
      </c>
      <c r="W18" s="9"/>
      <c r="X18" s="28">
        <v>30</v>
      </c>
      <c r="Y18" s="9"/>
      <c r="Z18" s="28">
        <v>28</v>
      </c>
      <c r="AA18" s="9"/>
      <c r="AB18" s="28">
        <v>35</v>
      </c>
      <c r="AC18" s="9"/>
      <c r="AD18" s="28">
        <v>34</v>
      </c>
      <c r="AE18" s="8"/>
      <c r="AF18" s="2">
        <f t="shared" si="0"/>
        <v>377</v>
      </c>
      <c r="AG18" s="2"/>
      <c r="AH18" s="2">
        <f t="shared" si="1"/>
        <v>377</v>
      </c>
      <c r="AI18" s="2">
        <f t="shared" si="2"/>
        <v>29</v>
      </c>
      <c r="AJ18" s="2"/>
      <c r="AK18" s="2">
        <f t="shared" si="3"/>
        <v>29</v>
      </c>
    </row>
    <row r="19" spans="1:37" ht="11.25" customHeight="1" x14ac:dyDescent="0.2">
      <c r="A19" s="12" t="s">
        <v>23</v>
      </c>
      <c r="B19" s="11"/>
      <c r="C19" s="10" t="s">
        <v>684</v>
      </c>
      <c r="D19" s="28">
        <v>40</v>
      </c>
      <c r="E19" s="9"/>
      <c r="F19" s="28">
        <v>20</v>
      </c>
      <c r="G19" s="9"/>
      <c r="H19" s="9" t="s">
        <v>708</v>
      </c>
      <c r="I19" s="9"/>
      <c r="J19" s="28">
        <v>33</v>
      </c>
      <c r="K19" s="9"/>
      <c r="L19" s="28">
        <v>35</v>
      </c>
      <c r="M19" s="9"/>
      <c r="N19" s="28">
        <v>38</v>
      </c>
      <c r="O19" s="9"/>
      <c r="P19" s="28">
        <v>40</v>
      </c>
      <c r="Q19" s="9"/>
      <c r="R19" s="28">
        <v>40</v>
      </c>
      <c r="S19" s="9"/>
      <c r="T19" s="28">
        <v>28</v>
      </c>
      <c r="U19" s="9"/>
      <c r="V19" s="28">
        <v>19</v>
      </c>
      <c r="W19" s="9"/>
      <c r="X19" s="9" t="s">
        <v>708</v>
      </c>
      <c r="Y19" s="9"/>
      <c r="Z19" s="28">
        <v>26</v>
      </c>
      <c r="AA19" s="9"/>
      <c r="AB19" s="28">
        <v>35</v>
      </c>
      <c r="AC19" s="9"/>
      <c r="AD19" s="28">
        <v>18</v>
      </c>
      <c r="AE19" s="8"/>
      <c r="AF19" s="2">
        <f t="shared" si="0"/>
        <v>372</v>
      </c>
      <c r="AG19" s="2"/>
      <c r="AH19" s="2">
        <f t="shared" si="1"/>
        <v>372</v>
      </c>
      <c r="AI19" s="2">
        <f t="shared" si="2"/>
        <v>31</v>
      </c>
      <c r="AJ19" s="2"/>
      <c r="AK19" s="2">
        <f t="shared" si="3"/>
        <v>31</v>
      </c>
    </row>
    <row r="20" spans="1:37" ht="11.25" customHeight="1" x14ac:dyDescent="0.2">
      <c r="A20" s="12" t="s">
        <v>21</v>
      </c>
      <c r="B20" s="11"/>
      <c r="C20" s="10" t="s">
        <v>685</v>
      </c>
      <c r="D20" s="28">
        <v>20</v>
      </c>
      <c r="E20" s="9"/>
      <c r="F20" s="28">
        <v>40</v>
      </c>
      <c r="G20" s="9"/>
      <c r="H20" s="9" t="s">
        <v>708</v>
      </c>
      <c r="I20" s="9"/>
      <c r="J20" s="28">
        <v>30</v>
      </c>
      <c r="K20" s="9"/>
      <c r="L20" s="28">
        <v>35</v>
      </c>
      <c r="M20" s="9"/>
      <c r="N20" s="28">
        <v>40</v>
      </c>
      <c r="O20" s="9"/>
      <c r="P20" s="28">
        <v>38</v>
      </c>
      <c r="Q20" s="9"/>
      <c r="R20" s="28">
        <v>35</v>
      </c>
      <c r="S20" s="9"/>
      <c r="T20" s="28">
        <v>20</v>
      </c>
      <c r="U20" s="9"/>
      <c r="V20" s="28">
        <v>17</v>
      </c>
      <c r="W20" s="9"/>
      <c r="X20" s="9" t="s">
        <v>708</v>
      </c>
      <c r="Y20" s="9"/>
      <c r="Z20" s="28">
        <v>26</v>
      </c>
      <c r="AA20" s="9"/>
      <c r="AB20" s="28">
        <v>35</v>
      </c>
      <c r="AC20" s="9"/>
      <c r="AD20" s="28">
        <v>26</v>
      </c>
      <c r="AE20" s="8"/>
      <c r="AF20" s="2">
        <f t="shared" si="0"/>
        <v>362</v>
      </c>
      <c r="AG20" s="2"/>
      <c r="AH20" s="2">
        <f t="shared" si="1"/>
        <v>362</v>
      </c>
      <c r="AI20" s="2">
        <f t="shared" si="2"/>
        <v>30.166666666666668</v>
      </c>
      <c r="AJ20" s="2"/>
      <c r="AK20" s="2">
        <f t="shared" si="3"/>
        <v>30.166666666666668</v>
      </c>
    </row>
    <row r="21" spans="1:37" ht="11.25" customHeight="1" x14ac:dyDescent="0.2">
      <c r="A21" s="12" t="s">
        <v>19</v>
      </c>
      <c r="B21" s="11"/>
      <c r="C21" s="10" t="s">
        <v>682</v>
      </c>
      <c r="D21" s="28">
        <v>35</v>
      </c>
      <c r="E21" s="9"/>
      <c r="F21" s="28">
        <v>14</v>
      </c>
      <c r="G21" s="9"/>
      <c r="H21" s="28">
        <v>32</v>
      </c>
      <c r="I21" s="9"/>
      <c r="J21" s="28">
        <v>30</v>
      </c>
      <c r="K21" s="9"/>
      <c r="L21" s="28">
        <v>35</v>
      </c>
      <c r="M21" s="9"/>
      <c r="N21" s="28">
        <v>38</v>
      </c>
      <c r="O21" s="9"/>
      <c r="P21" s="28">
        <v>40</v>
      </c>
      <c r="Q21" s="9"/>
      <c r="R21" s="28">
        <v>22</v>
      </c>
      <c r="S21" s="9"/>
      <c r="T21" s="28">
        <v>21</v>
      </c>
      <c r="U21" s="9"/>
      <c r="V21" s="28">
        <v>13</v>
      </c>
      <c r="W21" s="9"/>
      <c r="X21" s="28">
        <v>30</v>
      </c>
      <c r="Y21" s="9"/>
      <c r="Z21" s="28">
        <v>25</v>
      </c>
      <c r="AA21" s="9"/>
      <c r="AB21" s="28">
        <v>35</v>
      </c>
      <c r="AC21" s="9"/>
      <c r="AD21" s="28">
        <v>20</v>
      </c>
      <c r="AE21" s="8"/>
      <c r="AF21" s="2">
        <f t="shared" si="0"/>
        <v>358</v>
      </c>
      <c r="AG21" s="2"/>
      <c r="AH21" s="2">
        <f t="shared" si="1"/>
        <v>358</v>
      </c>
      <c r="AI21" s="2">
        <f t="shared" si="2"/>
        <v>27.857142857142858</v>
      </c>
      <c r="AJ21" s="2"/>
      <c r="AK21" s="2">
        <f t="shared" si="3"/>
        <v>27.857142857142858</v>
      </c>
    </row>
    <row r="22" spans="1:37" ht="11.25" customHeight="1" x14ac:dyDescent="0.2">
      <c r="A22" s="12" t="s">
        <v>17</v>
      </c>
      <c r="B22" s="11"/>
      <c r="C22" s="10" t="s">
        <v>678</v>
      </c>
      <c r="D22" s="28">
        <v>20</v>
      </c>
      <c r="E22" s="9"/>
      <c r="F22" s="28">
        <v>12</v>
      </c>
      <c r="G22" s="9"/>
      <c r="H22" s="28">
        <v>32</v>
      </c>
      <c r="I22" s="9"/>
      <c r="J22" s="28">
        <v>22</v>
      </c>
      <c r="K22" s="9"/>
      <c r="L22" s="28">
        <v>35</v>
      </c>
      <c r="M22" s="9"/>
      <c r="N22" s="28">
        <v>30</v>
      </c>
      <c r="O22" s="9"/>
      <c r="P22" s="28">
        <v>30</v>
      </c>
      <c r="Q22" s="9"/>
      <c r="R22" s="28">
        <v>40</v>
      </c>
      <c r="S22" s="9"/>
      <c r="T22" s="28">
        <v>24</v>
      </c>
      <c r="U22" s="9"/>
      <c r="V22" s="28">
        <v>18</v>
      </c>
      <c r="W22" s="9"/>
      <c r="X22" s="28">
        <v>25</v>
      </c>
      <c r="Y22" s="9"/>
      <c r="Z22" s="28">
        <v>24</v>
      </c>
      <c r="AA22" s="9"/>
      <c r="AB22" s="28">
        <v>35</v>
      </c>
      <c r="AC22" s="9"/>
      <c r="AD22" s="28">
        <v>32</v>
      </c>
      <c r="AE22" s="8"/>
      <c r="AF22" s="2">
        <f t="shared" si="0"/>
        <v>347</v>
      </c>
      <c r="AG22" s="2"/>
      <c r="AH22" s="2">
        <f t="shared" si="1"/>
        <v>347</v>
      </c>
      <c r="AI22" s="2">
        <f t="shared" si="2"/>
        <v>27.071428571428573</v>
      </c>
      <c r="AJ22" s="2"/>
      <c r="AK22" s="2">
        <f t="shared" si="3"/>
        <v>27.071428571428573</v>
      </c>
    </row>
    <row r="23" spans="1:37" ht="11.25" customHeight="1" x14ac:dyDescent="0.2">
      <c r="A23" s="12" t="s">
        <v>15</v>
      </c>
      <c r="B23" s="11"/>
      <c r="C23" s="10" t="s">
        <v>669</v>
      </c>
      <c r="D23" s="28">
        <v>40</v>
      </c>
      <c r="E23" s="9"/>
      <c r="F23" s="28">
        <v>19</v>
      </c>
      <c r="G23" s="9"/>
      <c r="H23" s="28">
        <v>32</v>
      </c>
      <c r="I23" s="9"/>
      <c r="J23" s="28">
        <v>32</v>
      </c>
      <c r="K23" s="9"/>
      <c r="L23" s="28">
        <v>35</v>
      </c>
      <c r="M23" s="9"/>
      <c r="N23" s="28">
        <v>35</v>
      </c>
      <c r="O23" s="9"/>
      <c r="P23" s="28">
        <v>35</v>
      </c>
      <c r="Q23" s="9"/>
      <c r="R23" s="28">
        <v>29</v>
      </c>
      <c r="S23" s="9"/>
      <c r="T23" s="28">
        <v>12</v>
      </c>
      <c r="U23" s="9"/>
      <c r="V23" s="28">
        <v>20</v>
      </c>
      <c r="W23" s="9"/>
      <c r="X23" s="9" t="s">
        <v>708</v>
      </c>
      <c r="Y23" s="9"/>
      <c r="Z23" s="28">
        <v>26</v>
      </c>
      <c r="AA23" s="9"/>
      <c r="AB23" s="28">
        <v>35</v>
      </c>
      <c r="AC23" s="9"/>
      <c r="AD23" s="28">
        <v>24</v>
      </c>
      <c r="AE23" s="8"/>
      <c r="AF23" s="2">
        <f t="shared" si="0"/>
        <v>342</v>
      </c>
      <c r="AG23" s="2"/>
      <c r="AH23" s="2">
        <f t="shared" si="1"/>
        <v>342</v>
      </c>
      <c r="AI23" s="2">
        <f t="shared" si="2"/>
        <v>28.76923076923077</v>
      </c>
      <c r="AJ23" s="2"/>
      <c r="AK23" s="2">
        <f t="shared" si="3"/>
        <v>28.76923076923077</v>
      </c>
    </row>
    <row r="24" spans="1:37" ht="11.25" customHeight="1" x14ac:dyDescent="0.2">
      <c r="A24" s="12" t="s">
        <v>13</v>
      </c>
      <c r="B24" s="11"/>
      <c r="C24" s="10" t="s">
        <v>670</v>
      </c>
      <c r="D24" s="28">
        <v>20</v>
      </c>
      <c r="E24" s="9"/>
      <c r="F24" s="28">
        <v>13</v>
      </c>
      <c r="G24" s="9"/>
      <c r="H24" s="28">
        <v>32</v>
      </c>
      <c r="I24" s="9"/>
      <c r="J24" s="28">
        <v>24</v>
      </c>
      <c r="K24" s="9"/>
      <c r="L24" s="28">
        <v>35</v>
      </c>
      <c r="M24" s="9"/>
      <c r="N24" s="28">
        <v>32</v>
      </c>
      <c r="O24" s="9"/>
      <c r="P24" s="28">
        <v>38</v>
      </c>
      <c r="Q24" s="9"/>
      <c r="R24" s="28">
        <v>40</v>
      </c>
      <c r="S24" s="9"/>
      <c r="T24" s="28">
        <v>21</v>
      </c>
      <c r="U24" s="9"/>
      <c r="V24" s="28">
        <v>15</v>
      </c>
      <c r="W24" s="9"/>
      <c r="X24" s="28">
        <v>30</v>
      </c>
      <c r="Y24" s="9"/>
      <c r="Z24" s="28">
        <v>26</v>
      </c>
      <c r="AA24" s="9"/>
      <c r="AB24" s="28">
        <v>35</v>
      </c>
      <c r="AC24" s="9"/>
      <c r="AD24" s="28">
        <v>12</v>
      </c>
      <c r="AE24" s="8"/>
      <c r="AF24" s="2">
        <f t="shared" si="0"/>
        <v>341</v>
      </c>
      <c r="AG24" s="2"/>
      <c r="AH24" s="2">
        <f t="shared" si="1"/>
        <v>341</v>
      </c>
      <c r="AI24" s="2">
        <f t="shared" si="2"/>
        <v>26.642857142857142</v>
      </c>
      <c r="AJ24" s="2"/>
      <c r="AK24" s="2">
        <f t="shared" si="3"/>
        <v>26.642857142857142</v>
      </c>
    </row>
    <row r="25" spans="1:37" ht="11.25" customHeight="1" x14ac:dyDescent="0.2">
      <c r="A25" s="12" t="s">
        <v>11</v>
      </c>
      <c r="B25" s="11"/>
      <c r="C25" s="10" t="s">
        <v>677</v>
      </c>
      <c r="D25" s="28">
        <v>30</v>
      </c>
      <c r="E25" s="9"/>
      <c r="F25" s="28">
        <v>16</v>
      </c>
      <c r="G25" s="9"/>
      <c r="H25" s="28">
        <v>32</v>
      </c>
      <c r="I25" s="9"/>
      <c r="J25" s="28">
        <v>23</v>
      </c>
      <c r="K25" s="9"/>
      <c r="L25" s="28">
        <v>35</v>
      </c>
      <c r="M25" s="9"/>
      <c r="N25" s="28">
        <v>30</v>
      </c>
      <c r="O25" s="9"/>
      <c r="P25" s="28">
        <v>30</v>
      </c>
      <c r="Q25" s="9"/>
      <c r="R25" s="28">
        <v>27</v>
      </c>
      <c r="S25" s="9"/>
      <c r="T25" s="28">
        <v>14</v>
      </c>
      <c r="U25" s="9"/>
      <c r="V25" s="28">
        <v>16</v>
      </c>
      <c r="W25" s="9"/>
      <c r="X25" s="28">
        <v>20</v>
      </c>
      <c r="Y25" s="9"/>
      <c r="Z25" s="28">
        <v>24</v>
      </c>
      <c r="AA25" s="9"/>
      <c r="AB25" s="28">
        <v>35</v>
      </c>
      <c r="AC25" s="9"/>
      <c r="AD25" s="28">
        <v>26</v>
      </c>
      <c r="AE25" s="8"/>
      <c r="AF25" s="2">
        <f t="shared" si="0"/>
        <v>326</v>
      </c>
      <c r="AG25" s="2"/>
      <c r="AH25" s="2">
        <f t="shared" si="1"/>
        <v>326</v>
      </c>
      <c r="AI25" s="2">
        <f t="shared" si="2"/>
        <v>25.571428571428573</v>
      </c>
      <c r="AJ25" s="2"/>
      <c r="AK25" s="2">
        <f t="shared" si="3"/>
        <v>25.571428571428573</v>
      </c>
    </row>
    <row r="26" spans="1:37" ht="11.25" customHeight="1" x14ac:dyDescent="0.2">
      <c r="A26" s="12" t="s">
        <v>9</v>
      </c>
      <c r="B26" s="11"/>
      <c r="C26" s="10" t="s">
        <v>686</v>
      </c>
      <c r="D26" s="28">
        <v>25</v>
      </c>
      <c r="E26" s="9"/>
      <c r="F26" s="28">
        <v>13</v>
      </c>
      <c r="G26" s="9"/>
      <c r="H26" s="9" t="s">
        <v>708</v>
      </c>
      <c r="I26" s="9"/>
      <c r="J26" s="28">
        <v>13</v>
      </c>
      <c r="K26" s="9"/>
      <c r="L26" s="28">
        <v>35</v>
      </c>
      <c r="M26" s="9"/>
      <c r="N26" s="28">
        <v>35</v>
      </c>
      <c r="O26" s="9"/>
      <c r="P26" s="28">
        <v>38</v>
      </c>
      <c r="Q26" s="9"/>
      <c r="R26" s="28">
        <v>19</v>
      </c>
      <c r="S26" s="9"/>
      <c r="T26" s="28">
        <v>12</v>
      </c>
      <c r="U26" s="9"/>
      <c r="V26" s="28">
        <v>10</v>
      </c>
      <c r="W26" s="9"/>
      <c r="X26" s="28">
        <v>20</v>
      </c>
      <c r="Y26" s="9"/>
      <c r="Z26" s="28">
        <v>27</v>
      </c>
      <c r="AA26" s="9"/>
      <c r="AB26" s="28">
        <v>35</v>
      </c>
      <c r="AC26" s="9"/>
      <c r="AD26" s="28">
        <v>26</v>
      </c>
      <c r="AE26" s="8"/>
      <c r="AF26" s="2">
        <f t="shared" si="0"/>
        <v>308</v>
      </c>
      <c r="AG26" s="2"/>
      <c r="AH26" s="2">
        <f t="shared" si="1"/>
        <v>308</v>
      </c>
      <c r="AI26" s="2">
        <f t="shared" si="2"/>
        <v>23.692307692307693</v>
      </c>
      <c r="AJ26" s="2"/>
      <c r="AK26" s="2">
        <f t="shared" si="3"/>
        <v>23.692307692307693</v>
      </c>
    </row>
    <row r="27" spans="1:37" ht="11.25" customHeight="1" x14ac:dyDescent="0.2">
      <c r="A27" s="12" t="s">
        <v>7</v>
      </c>
      <c r="B27" s="11"/>
      <c r="C27" s="10" t="s">
        <v>675</v>
      </c>
      <c r="D27" s="28">
        <v>25</v>
      </c>
      <c r="E27" s="9"/>
      <c r="F27" s="28">
        <v>5</v>
      </c>
      <c r="G27" s="9"/>
      <c r="H27" s="28">
        <v>32</v>
      </c>
      <c r="I27" s="9"/>
      <c r="J27" s="28">
        <v>31</v>
      </c>
      <c r="K27" s="9"/>
      <c r="L27" s="28">
        <v>35</v>
      </c>
      <c r="M27" s="9"/>
      <c r="N27" s="28">
        <v>32</v>
      </c>
      <c r="O27" s="9"/>
      <c r="P27" s="28">
        <v>30</v>
      </c>
      <c r="Q27" s="9"/>
      <c r="R27" s="28">
        <v>24</v>
      </c>
      <c r="S27" s="9"/>
      <c r="T27" s="28">
        <v>25</v>
      </c>
      <c r="U27" s="9"/>
      <c r="V27" s="28">
        <v>8</v>
      </c>
      <c r="W27" s="9"/>
      <c r="X27" s="9" t="s">
        <v>708</v>
      </c>
      <c r="Y27" s="9"/>
      <c r="Z27" s="28">
        <v>26</v>
      </c>
      <c r="AA27" s="9"/>
      <c r="AB27" s="28">
        <v>35</v>
      </c>
      <c r="AC27" s="9"/>
      <c r="AD27" s="28">
        <v>0</v>
      </c>
      <c r="AE27" s="8"/>
      <c r="AF27" s="2">
        <f t="shared" si="0"/>
        <v>276</v>
      </c>
      <c r="AG27" s="2"/>
      <c r="AH27" s="2">
        <f t="shared" si="1"/>
        <v>276</v>
      </c>
      <c r="AI27" s="2">
        <f t="shared" si="2"/>
        <v>23.692307692307693</v>
      </c>
      <c r="AJ27" s="2"/>
      <c r="AK27" s="2">
        <f t="shared" si="3"/>
        <v>23.692307692307693</v>
      </c>
    </row>
    <row r="28" spans="1:37" ht="11.25" customHeight="1" x14ac:dyDescent="0.2">
      <c r="A28" s="12" t="s">
        <v>5</v>
      </c>
      <c r="B28" s="11"/>
      <c r="C28" s="10" t="s">
        <v>672</v>
      </c>
      <c r="D28" s="28">
        <v>10</v>
      </c>
      <c r="E28" s="9"/>
      <c r="F28" s="28">
        <v>6</v>
      </c>
      <c r="G28" s="9"/>
      <c r="H28" s="28">
        <v>32</v>
      </c>
      <c r="I28" s="9"/>
      <c r="J28" s="28">
        <v>7</v>
      </c>
      <c r="K28" s="9"/>
      <c r="L28" s="28">
        <v>35</v>
      </c>
      <c r="M28" s="9"/>
      <c r="N28" s="28">
        <v>32</v>
      </c>
      <c r="O28" s="9"/>
      <c r="P28" s="28">
        <v>35</v>
      </c>
      <c r="Q28" s="9"/>
      <c r="R28" s="28">
        <v>35</v>
      </c>
      <c r="S28" s="9"/>
      <c r="T28" s="28">
        <v>10</v>
      </c>
      <c r="U28" s="9"/>
      <c r="V28" s="28">
        <v>10</v>
      </c>
      <c r="W28" s="9"/>
      <c r="X28" s="28">
        <v>20</v>
      </c>
      <c r="Y28" s="9"/>
      <c r="Z28" s="28">
        <v>26</v>
      </c>
      <c r="AA28" s="9"/>
      <c r="AB28" s="28">
        <v>35</v>
      </c>
      <c r="AC28" s="9"/>
      <c r="AD28" s="28">
        <v>12</v>
      </c>
      <c r="AE28" s="8"/>
      <c r="AF28" s="2">
        <f t="shared" si="0"/>
        <v>273</v>
      </c>
      <c r="AG28" s="2"/>
      <c r="AH28" s="2">
        <f t="shared" si="1"/>
        <v>273</v>
      </c>
      <c r="AI28" s="2">
        <f t="shared" si="2"/>
        <v>21.785714285714285</v>
      </c>
      <c r="AJ28" s="2"/>
      <c r="AK28" s="2">
        <f t="shared" si="3"/>
        <v>21.785714285714285</v>
      </c>
    </row>
    <row r="29" spans="1:37" ht="11.25" customHeight="1" x14ac:dyDescent="0.2">
      <c r="A29" s="12" t="s">
        <v>3</v>
      </c>
      <c r="B29" s="11"/>
      <c r="C29" s="10" t="s">
        <v>674</v>
      </c>
      <c r="D29" s="28">
        <v>20</v>
      </c>
      <c r="E29" s="9"/>
      <c r="F29" s="28">
        <v>7</v>
      </c>
      <c r="G29" s="9"/>
      <c r="H29" s="9" t="s">
        <v>708</v>
      </c>
      <c r="I29" s="9"/>
      <c r="J29" s="28">
        <v>10</v>
      </c>
      <c r="K29" s="9"/>
      <c r="L29" s="28">
        <v>35</v>
      </c>
      <c r="M29" s="9"/>
      <c r="N29" s="28">
        <v>32</v>
      </c>
      <c r="O29" s="9"/>
      <c r="P29" s="28">
        <v>30</v>
      </c>
      <c r="Q29" s="9"/>
      <c r="R29" s="28">
        <v>9</v>
      </c>
      <c r="S29" s="9"/>
      <c r="T29" s="28">
        <v>9</v>
      </c>
      <c r="U29" s="9"/>
      <c r="V29" s="28">
        <v>9</v>
      </c>
      <c r="W29" s="9"/>
      <c r="X29" s="28">
        <v>15</v>
      </c>
      <c r="Y29" s="9"/>
      <c r="Z29" s="28">
        <v>26</v>
      </c>
      <c r="AA29" s="9"/>
      <c r="AB29" s="28">
        <v>35</v>
      </c>
      <c r="AC29" s="9"/>
      <c r="AD29" s="28">
        <v>28</v>
      </c>
      <c r="AE29" s="8"/>
      <c r="AF29" s="2">
        <f t="shared" si="0"/>
        <v>265</v>
      </c>
      <c r="AG29" s="2"/>
      <c r="AH29" s="2">
        <f t="shared" si="1"/>
        <v>265</v>
      </c>
      <c r="AI29" s="2">
        <f t="shared" si="2"/>
        <v>20.384615384615383</v>
      </c>
      <c r="AJ29" s="2"/>
      <c r="AK29" s="2">
        <f t="shared" si="3"/>
        <v>20.384615384615383</v>
      </c>
    </row>
    <row r="30" spans="1:37" ht="11.25" customHeight="1" x14ac:dyDescent="0.2">
      <c r="A30" s="12" t="s">
        <v>1</v>
      </c>
      <c r="B30" s="11"/>
      <c r="C30" s="10" t="s">
        <v>673</v>
      </c>
      <c r="D30" s="28">
        <v>20</v>
      </c>
      <c r="E30" s="9"/>
      <c r="F30" s="28">
        <v>4</v>
      </c>
      <c r="G30" s="9"/>
      <c r="H30" s="9" t="s">
        <v>708</v>
      </c>
      <c r="I30" s="9"/>
      <c r="J30" s="28">
        <v>5</v>
      </c>
      <c r="K30" s="9"/>
      <c r="L30" s="28">
        <v>35</v>
      </c>
      <c r="M30" s="9"/>
      <c r="N30" s="28">
        <v>30</v>
      </c>
      <c r="O30" s="9"/>
      <c r="P30" s="28">
        <v>30</v>
      </c>
      <c r="Q30" s="9"/>
      <c r="R30" s="28">
        <v>35</v>
      </c>
      <c r="S30" s="9"/>
      <c r="T30" s="28">
        <v>12</v>
      </c>
      <c r="U30" s="9"/>
      <c r="V30" s="28">
        <v>9</v>
      </c>
      <c r="W30" s="9"/>
      <c r="X30" s="28">
        <v>20</v>
      </c>
      <c r="Y30" s="9"/>
      <c r="Z30" s="28">
        <v>23</v>
      </c>
      <c r="AA30" s="9"/>
      <c r="AB30" s="28">
        <v>35</v>
      </c>
      <c r="AC30" s="9"/>
      <c r="AD30" s="28">
        <v>0</v>
      </c>
      <c r="AE30" s="8"/>
      <c r="AF30" s="2">
        <f t="shared" si="0"/>
        <v>258</v>
      </c>
      <c r="AG30" s="2"/>
      <c r="AH30" s="2">
        <f t="shared" si="1"/>
        <v>258</v>
      </c>
      <c r="AI30" s="2">
        <f t="shared" si="2"/>
        <v>19.846153846153847</v>
      </c>
      <c r="AJ30" s="2"/>
      <c r="AK30" s="2">
        <f t="shared" si="3"/>
        <v>19.846153846153847</v>
      </c>
    </row>
    <row r="31" spans="1:37" ht="11.25" customHeight="1" x14ac:dyDescent="0.2">
      <c r="A31" s="12" t="s">
        <v>73</v>
      </c>
      <c r="B31" s="11"/>
      <c r="C31" s="10" t="s">
        <v>679</v>
      </c>
      <c r="D31" s="28">
        <v>10</v>
      </c>
      <c r="E31" s="9"/>
      <c r="F31" s="28">
        <v>2</v>
      </c>
      <c r="G31" s="9"/>
      <c r="H31" s="28">
        <v>26</v>
      </c>
      <c r="I31" s="9"/>
      <c r="J31" s="28">
        <v>9</v>
      </c>
      <c r="K31" s="9"/>
      <c r="L31" s="28">
        <v>35</v>
      </c>
      <c r="M31" s="9"/>
      <c r="N31" s="28">
        <v>32</v>
      </c>
      <c r="O31" s="9"/>
      <c r="P31" s="28">
        <v>30</v>
      </c>
      <c r="Q31" s="9"/>
      <c r="R31" s="28">
        <v>14</v>
      </c>
      <c r="S31" s="9"/>
      <c r="T31" s="28">
        <v>7</v>
      </c>
      <c r="U31" s="9"/>
      <c r="V31" s="28">
        <v>8</v>
      </c>
      <c r="W31" s="9"/>
      <c r="X31" s="28">
        <v>20</v>
      </c>
      <c r="Y31" s="9"/>
      <c r="Z31" s="28">
        <v>25</v>
      </c>
      <c r="AA31" s="9"/>
      <c r="AB31" s="28">
        <v>35</v>
      </c>
      <c r="AC31" s="9"/>
      <c r="AD31" s="28">
        <v>4</v>
      </c>
      <c r="AE31" s="8"/>
      <c r="AF31" s="2">
        <f t="shared" si="0"/>
        <v>231</v>
      </c>
      <c r="AG31" s="2"/>
      <c r="AH31" s="2">
        <f t="shared" si="1"/>
        <v>231</v>
      </c>
      <c r="AI31" s="2">
        <f t="shared" si="2"/>
        <v>18.357142857142858</v>
      </c>
      <c r="AJ31" s="2"/>
      <c r="AK31" s="2">
        <f t="shared" si="3"/>
        <v>18.357142857142858</v>
      </c>
    </row>
    <row r="32" spans="1:37" ht="11.25" customHeight="1" thickBot="1" x14ac:dyDescent="0.25">
      <c r="A32" s="7" t="s">
        <v>87</v>
      </c>
      <c r="B32" s="6"/>
      <c r="C32" s="5" t="s">
        <v>680</v>
      </c>
      <c r="D32" s="29">
        <v>0</v>
      </c>
      <c r="E32" s="4"/>
      <c r="F32" s="29">
        <v>2</v>
      </c>
      <c r="G32" s="4"/>
      <c r="H32" s="9" t="s">
        <v>708</v>
      </c>
      <c r="I32" s="4"/>
      <c r="J32" s="29">
        <v>30</v>
      </c>
      <c r="K32" s="4"/>
      <c r="L32" s="29">
        <v>35</v>
      </c>
      <c r="M32" s="4"/>
      <c r="N32" s="29">
        <v>30</v>
      </c>
      <c r="O32" s="4"/>
      <c r="P32" s="29">
        <v>35</v>
      </c>
      <c r="Q32" s="4"/>
      <c r="R32" s="29">
        <v>2</v>
      </c>
      <c r="S32" s="4"/>
      <c r="T32" s="29">
        <v>10</v>
      </c>
      <c r="U32" s="4"/>
      <c r="V32" s="29">
        <v>10</v>
      </c>
      <c r="W32" s="4"/>
      <c r="X32" s="4" t="s">
        <v>708</v>
      </c>
      <c r="Y32" s="4"/>
      <c r="Z32" s="29">
        <v>23</v>
      </c>
      <c r="AA32" s="4"/>
      <c r="AB32" s="29">
        <v>35</v>
      </c>
      <c r="AC32" s="4"/>
      <c r="AD32" s="29">
        <v>0</v>
      </c>
      <c r="AE32" s="3"/>
      <c r="AF32" s="2">
        <f t="shared" si="0"/>
        <v>212</v>
      </c>
      <c r="AG32" s="2"/>
      <c r="AH32" s="2">
        <f t="shared" si="1"/>
        <v>212</v>
      </c>
      <c r="AI32" s="2">
        <f t="shared" si="2"/>
        <v>17.666666666666668</v>
      </c>
      <c r="AJ32" s="2"/>
      <c r="AK32" s="2">
        <f t="shared" si="3"/>
        <v>17.666666666666668</v>
      </c>
    </row>
  </sheetData>
  <sortState xmlns:xlrd2="http://schemas.microsoft.com/office/spreadsheetml/2017/richdata2" ref="B12:AK32">
    <sortCondition descending="1" ref="AF12:AF32"/>
  </sortState>
  <mergeCells count="41">
    <mergeCell ref="B3:T3"/>
    <mergeCell ref="B4:C4"/>
    <mergeCell ref="D4:G4"/>
    <mergeCell ref="H4:T4"/>
    <mergeCell ref="B5:C5"/>
    <mergeCell ref="H5:T5"/>
    <mergeCell ref="H8:I8"/>
    <mergeCell ref="J8:K8"/>
    <mergeCell ref="J7:K7"/>
    <mergeCell ref="AF7:AG7"/>
    <mergeCell ref="AI7:AJ7"/>
    <mergeCell ref="H7:I7"/>
    <mergeCell ref="L7:M7"/>
    <mergeCell ref="N7:O7"/>
    <mergeCell ref="P7:Q7"/>
    <mergeCell ref="R7:S7"/>
    <mergeCell ref="L8:M8"/>
    <mergeCell ref="AB7:AC7"/>
    <mergeCell ref="AD7:AE7"/>
    <mergeCell ref="Z8:AA8"/>
    <mergeCell ref="AB8:AC8"/>
    <mergeCell ref="AD8:AE8"/>
    <mergeCell ref="A7:A11"/>
    <mergeCell ref="B7:B8"/>
    <mergeCell ref="C7:C8"/>
    <mergeCell ref="D7:E7"/>
    <mergeCell ref="F7:G7"/>
    <mergeCell ref="B10:C10"/>
    <mergeCell ref="B11:C11"/>
    <mergeCell ref="D8:E8"/>
    <mergeCell ref="F8:G8"/>
    <mergeCell ref="Z7:AA7"/>
    <mergeCell ref="T8:U8"/>
    <mergeCell ref="V8:W8"/>
    <mergeCell ref="T7:U7"/>
    <mergeCell ref="N8:O8"/>
    <mergeCell ref="P8:Q8"/>
    <mergeCell ref="R8:S8"/>
    <mergeCell ref="X8:Y8"/>
    <mergeCell ref="V7:W7"/>
    <mergeCell ref="X7:Y7"/>
  </mergeCells>
  <pageMargins left="0.39370078740157477" right="0.39370078740157477" top="0.39370078740157477" bottom="0.39370078740157477" header="0" footer="0"/>
  <pageSetup paperSize="9" scale="0" fitToHeight="0" pageOrder="overThenDown" orientation="landscape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D14A4-18C2-4BE0-8D70-7B77BFED82D9}">
  <sheetPr>
    <outlinePr summaryBelow="0" summaryRight="0"/>
    <pageSetUpPr autoPageBreaks="0" fitToPage="1"/>
  </sheetPr>
  <dimension ref="A1:AC29"/>
  <sheetViews>
    <sheetView topLeftCell="A3" zoomScale="90" zoomScaleNormal="90" workbookViewId="0">
      <selection activeCell="B12" sqref="B12:B29"/>
    </sheetView>
  </sheetViews>
  <sheetFormatPr defaultColWidth="9.109375" defaultRowHeight="10.199999999999999" x14ac:dyDescent="0.2"/>
  <cols>
    <col min="1" max="1" width="5" style="1" customWidth="1"/>
    <col min="2" max="2" width="17" style="1" customWidth="1"/>
    <col min="3" max="3" width="10" style="1" customWidth="1"/>
    <col min="4" max="23" width="4" style="1" customWidth="1"/>
    <col min="24" max="256" width="9.109375" style="1" customWidth="1"/>
    <col min="257" max="16384" width="9.109375" style="1"/>
  </cols>
  <sheetData>
    <row r="1" spans="1:29" ht="11.25" customHeight="1" x14ac:dyDescent="0.2">
      <c r="B1" s="25" t="s">
        <v>70</v>
      </c>
    </row>
    <row r="2" spans="1:29" ht="11.25" customHeight="1" x14ac:dyDescent="0.2"/>
    <row r="3" spans="1:29" ht="11.25" customHeight="1" x14ac:dyDescent="0.2">
      <c r="B3" s="48" t="s">
        <v>958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29" ht="11.25" customHeight="1" x14ac:dyDescent="0.2">
      <c r="B4" s="48" t="s">
        <v>856</v>
      </c>
      <c r="C4" s="48"/>
      <c r="D4" s="48" t="s">
        <v>706</v>
      </c>
      <c r="E4" s="48"/>
      <c r="F4" s="48"/>
      <c r="G4" s="48"/>
      <c r="H4" s="48" t="s">
        <v>67</v>
      </c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1:29" ht="11.25" customHeight="1" x14ac:dyDescent="0.2">
      <c r="B5" s="48" t="s">
        <v>66</v>
      </c>
      <c r="C5" s="48"/>
      <c r="H5" s="48" t="s">
        <v>65</v>
      </c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1:29" ht="11.25" customHeight="1" thickBot="1" x14ac:dyDescent="0.25"/>
    <row r="7" spans="1:29" ht="99.9" customHeight="1" thickBot="1" x14ac:dyDescent="0.25">
      <c r="A7" s="39" t="s">
        <v>64</v>
      </c>
      <c r="B7" s="42" t="s">
        <v>63</v>
      </c>
      <c r="C7" s="42" t="s">
        <v>62</v>
      </c>
      <c r="D7" s="36" t="s">
        <v>855</v>
      </c>
      <c r="E7" s="36"/>
      <c r="F7" s="36" t="s">
        <v>705</v>
      </c>
      <c r="G7" s="36"/>
      <c r="H7" s="36" t="s">
        <v>397</v>
      </c>
      <c r="I7" s="36"/>
      <c r="J7" s="36" t="s">
        <v>854</v>
      </c>
      <c r="K7" s="36"/>
      <c r="L7" s="36" t="s">
        <v>701</v>
      </c>
      <c r="M7" s="36"/>
      <c r="N7" s="36" t="s">
        <v>853</v>
      </c>
      <c r="O7" s="36"/>
      <c r="P7" s="36" t="s">
        <v>852</v>
      </c>
      <c r="Q7" s="36"/>
      <c r="R7" s="36" t="s">
        <v>851</v>
      </c>
      <c r="S7" s="36"/>
      <c r="T7" s="36" t="s">
        <v>696</v>
      </c>
      <c r="U7" s="36"/>
      <c r="V7" s="49" t="s">
        <v>119</v>
      </c>
      <c r="W7" s="51"/>
      <c r="X7" s="45" t="s">
        <v>56</v>
      </c>
      <c r="Y7" s="46"/>
      <c r="Z7" s="24" t="s">
        <v>54</v>
      </c>
      <c r="AA7" s="47" t="s">
        <v>55</v>
      </c>
      <c r="AB7" s="46"/>
      <c r="AC7" s="23" t="s">
        <v>54</v>
      </c>
    </row>
    <row r="8" spans="1:29" ht="75" customHeight="1" x14ac:dyDescent="0.2">
      <c r="A8" s="40"/>
      <c r="B8" s="43"/>
      <c r="C8" s="43"/>
      <c r="D8" s="37" t="s">
        <v>850</v>
      </c>
      <c r="E8" s="37"/>
      <c r="F8" s="37" t="s">
        <v>695</v>
      </c>
      <c r="G8" s="37"/>
      <c r="H8" s="37" t="s">
        <v>508</v>
      </c>
      <c r="I8" s="37"/>
      <c r="J8" s="37" t="s">
        <v>849</v>
      </c>
      <c r="K8" s="37"/>
      <c r="L8" s="37" t="s">
        <v>779</v>
      </c>
      <c r="M8" s="37"/>
      <c r="N8" s="37" t="s">
        <v>848</v>
      </c>
      <c r="O8" s="37"/>
      <c r="P8" s="37" t="s">
        <v>506</v>
      </c>
      <c r="Q8" s="37"/>
      <c r="R8" s="37" t="s">
        <v>847</v>
      </c>
      <c r="S8" s="37"/>
      <c r="T8" s="37" t="s">
        <v>50</v>
      </c>
      <c r="U8" s="37"/>
      <c r="V8" s="38" t="s">
        <v>323</v>
      </c>
      <c r="W8" s="50"/>
      <c r="X8" s="2"/>
      <c r="Y8" s="2"/>
      <c r="Z8" s="2"/>
      <c r="AA8" s="2"/>
      <c r="AB8" s="2"/>
      <c r="AC8" s="2"/>
    </row>
    <row r="9" spans="1:29" ht="11.25" customHeight="1" x14ac:dyDescent="0.2">
      <c r="A9" s="40"/>
      <c r="B9" s="22"/>
      <c r="C9" s="21"/>
      <c r="D9" s="18" t="s">
        <v>48</v>
      </c>
      <c r="E9" s="18" t="s">
        <v>47</v>
      </c>
      <c r="F9" s="18" t="s">
        <v>48</v>
      </c>
      <c r="G9" s="18" t="s">
        <v>47</v>
      </c>
      <c r="H9" s="18" t="s">
        <v>48</v>
      </c>
      <c r="I9" s="18" t="s">
        <v>47</v>
      </c>
      <c r="J9" s="18" t="s">
        <v>48</v>
      </c>
      <c r="K9" s="18" t="s">
        <v>47</v>
      </c>
      <c r="L9" s="18" t="s">
        <v>48</v>
      </c>
      <c r="M9" s="18" t="s">
        <v>47</v>
      </c>
      <c r="N9" s="18" t="s">
        <v>48</v>
      </c>
      <c r="O9" s="18" t="s">
        <v>47</v>
      </c>
      <c r="P9" s="18" t="s">
        <v>48</v>
      </c>
      <c r="Q9" s="18" t="s">
        <v>47</v>
      </c>
      <c r="R9" s="18" t="s">
        <v>48</v>
      </c>
      <c r="S9" s="18" t="s">
        <v>47</v>
      </c>
      <c r="T9" s="18" t="s">
        <v>48</v>
      </c>
      <c r="U9" s="18" t="s">
        <v>47</v>
      </c>
      <c r="V9" s="18" t="s">
        <v>48</v>
      </c>
      <c r="W9" s="19" t="s">
        <v>47</v>
      </c>
      <c r="X9" s="18" t="s">
        <v>48</v>
      </c>
      <c r="Y9" s="19" t="s">
        <v>47</v>
      </c>
      <c r="Z9" s="19"/>
      <c r="AA9" s="18" t="s">
        <v>48</v>
      </c>
      <c r="AB9" s="17" t="s">
        <v>47</v>
      </c>
      <c r="AC9" s="2"/>
    </row>
    <row r="10" spans="1:29" ht="11.25" customHeight="1" x14ac:dyDescent="0.2">
      <c r="A10" s="40"/>
      <c r="B10" s="44" t="s">
        <v>46</v>
      </c>
      <c r="C10" s="44"/>
      <c r="D10" s="16" t="s">
        <v>72</v>
      </c>
      <c r="E10" s="16"/>
      <c r="F10" s="16" t="s">
        <v>44</v>
      </c>
      <c r="G10" s="16"/>
      <c r="H10" s="16" t="s">
        <v>42</v>
      </c>
      <c r="I10" s="16"/>
      <c r="J10" s="16" t="s">
        <v>321</v>
      </c>
      <c r="K10" s="16"/>
      <c r="L10" s="16" t="s">
        <v>38</v>
      </c>
      <c r="M10" s="16"/>
      <c r="N10" s="16" t="s">
        <v>38</v>
      </c>
      <c r="O10" s="16"/>
      <c r="P10" s="16" t="s">
        <v>321</v>
      </c>
      <c r="Q10" s="16"/>
      <c r="R10" s="16" t="s">
        <v>44</v>
      </c>
      <c r="S10" s="16"/>
      <c r="T10" s="16" t="s">
        <v>73</v>
      </c>
      <c r="U10" s="16"/>
      <c r="V10" s="16" t="s">
        <v>71</v>
      </c>
      <c r="W10" s="30" t="s">
        <v>321</v>
      </c>
      <c r="X10" s="2"/>
      <c r="Y10" s="2"/>
      <c r="Z10" s="2"/>
      <c r="AA10" s="2"/>
      <c r="AB10" s="2"/>
      <c r="AC10" s="2"/>
    </row>
    <row r="11" spans="1:29" ht="11.25" customHeight="1" x14ac:dyDescent="0.2">
      <c r="A11" s="41"/>
      <c r="B11" s="44" t="s">
        <v>43</v>
      </c>
      <c r="C11" s="44"/>
      <c r="D11" s="14" t="s">
        <v>76</v>
      </c>
      <c r="E11" s="14"/>
      <c r="F11" s="14" t="s">
        <v>41</v>
      </c>
      <c r="G11" s="14"/>
      <c r="H11" s="14" t="s">
        <v>83</v>
      </c>
      <c r="I11" s="14"/>
      <c r="J11" s="14" t="s">
        <v>103</v>
      </c>
      <c r="K11" s="14"/>
      <c r="L11" s="14" t="s">
        <v>83</v>
      </c>
      <c r="M11" s="14"/>
      <c r="N11" s="14" t="s">
        <v>85</v>
      </c>
      <c r="O11" s="14"/>
      <c r="P11" s="14" t="s">
        <v>369</v>
      </c>
      <c r="Q11" s="14"/>
      <c r="R11" s="14" t="s">
        <v>175</v>
      </c>
      <c r="S11" s="14"/>
      <c r="T11" s="14" t="s">
        <v>1</v>
      </c>
      <c r="U11" s="14"/>
      <c r="V11" s="14" t="s">
        <v>3</v>
      </c>
      <c r="W11" s="31"/>
      <c r="X11" s="2"/>
      <c r="Y11" s="2"/>
      <c r="Z11" s="2"/>
      <c r="AA11" s="2"/>
      <c r="AB11" s="2"/>
      <c r="AC11" s="2"/>
    </row>
    <row r="12" spans="1:29" ht="11.25" customHeight="1" x14ac:dyDescent="0.2">
      <c r="A12" s="12" t="s">
        <v>37</v>
      </c>
      <c r="B12" s="11"/>
      <c r="C12" s="10" t="s">
        <v>838</v>
      </c>
      <c r="D12" s="28">
        <v>31</v>
      </c>
      <c r="E12" s="9"/>
      <c r="F12" s="28">
        <v>50</v>
      </c>
      <c r="G12" s="9"/>
      <c r="H12" s="28">
        <v>29</v>
      </c>
      <c r="I12" s="9"/>
      <c r="J12" s="28">
        <v>46</v>
      </c>
      <c r="K12" s="9"/>
      <c r="L12" s="28">
        <v>34</v>
      </c>
      <c r="M12" s="9"/>
      <c r="N12" s="28">
        <v>35</v>
      </c>
      <c r="O12" s="9"/>
      <c r="P12" s="28">
        <v>60</v>
      </c>
      <c r="Q12" s="9"/>
      <c r="R12" s="28">
        <v>61</v>
      </c>
      <c r="S12" s="9"/>
      <c r="T12" s="28">
        <v>20</v>
      </c>
      <c r="U12" s="9"/>
      <c r="V12" s="28">
        <v>30</v>
      </c>
      <c r="W12" s="26"/>
      <c r="X12" s="2">
        <f t="shared" ref="X12:X29" si="0">SUM(V12,T12,R12,P12,N12,L12,J12,H12,F12,D12,B12)</f>
        <v>396</v>
      </c>
      <c r="Y12" s="2"/>
      <c r="Z12" s="2">
        <f t="shared" ref="Z12:Z29" si="1">SUM(X12:Y12)</f>
        <v>396</v>
      </c>
      <c r="AA12" s="2">
        <f t="shared" ref="AA12:AA29" si="2">AVERAGE(V12,T12,R12,P12,N12,L12,J12,H12,F12,D12,B12)</f>
        <v>39.6</v>
      </c>
      <c r="AB12" s="2"/>
      <c r="AC12" s="2">
        <f t="shared" ref="AC12:AC29" si="3">AVERAGE(AA12:AB12)</f>
        <v>39.6</v>
      </c>
    </row>
    <row r="13" spans="1:29" ht="11.25" customHeight="1" x14ac:dyDescent="0.2">
      <c r="A13" s="12" t="s">
        <v>35</v>
      </c>
      <c r="B13" s="11"/>
      <c r="C13" s="10" t="s">
        <v>842</v>
      </c>
      <c r="D13" s="28">
        <v>31</v>
      </c>
      <c r="E13" s="9"/>
      <c r="F13" s="28">
        <v>35</v>
      </c>
      <c r="G13" s="9"/>
      <c r="H13" s="28">
        <v>29</v>
      </c>
      <c r="I13" s="9"/>
      <c r="J13" s="28">
        <v>49</v>
      </c>
      <c r="K13" s="9"/>
      <c r="L13" s="28">
        <v>34</v>
      </c>
      <c r="M13" s="9"/>
      <c r="N13" s="28">
        <v>35</v>
      </c>
      <c r="O13" s="9"/>
      <c r="P13" s="28">
        <v>60</v>
      </c>
      <c r="Q13" s="9"/>
      <c r="R13" s="28">
        <v>45</v>
      </c>
      <c r="S13" s="9"/>
      <c r="T13" s="28">
        <v>20</v>
      </c>
      <c r="U13" s="9"/>
      <c r="V13" s="28">
        <v>48</v>
      </c>
      <c r="W13" s="26"/>
      <c r="X13" s="2">
        <f t="shared" si="0"/>
        <v>386</v>
      </c>
      <c r="Y13" s="2"/>
      <c r="Z13" s="2">
        <f t="shared" si="1"/>
        <v>386</v>
      </c>
      <c r="AA13" s="2">
        <f t="shared" si="2"/>
        <v>38.6</v>
      </c>
      <c r="AB13" s="2"/>
      <c r="AC13" s="2">
        <f t="shared" si="3"/>
        <v>38.6</v>
      </c>
    </row>
    <row r="14" spans="1:29" ht="11.25" customHeight="1" x14ac:dyDescent="0.2">
      <c r="A14" s="12" t="s">
        <v>33</v>
      </c>
      <c r="B14" s="11"/>
      <c r="C14" s="10" t="s">
        <v>843</v>
      </c>
      <c r="D14" s="28">
        <v>33</v>
      </c>
      <c r="E14" s="9"/>
      <c r="F14" s="28">
        <v>35</v>
      </c>
      <c r="G14" s="9"/>
      <c r="H14" s="28">
        <v>28</v>
      </c>
      <c r="I14" s="9"/>
      <c r="J14" s="28">
        <v>49</v>
      </c>
      <c r="K14" s="9"/>
      <c r="L14" s="28">
        <v>34</v>
      </c>
      <c r="M14" s="9"/>
      <c r="N14" s="28">
        <v>35</v>
      </c>
      <c r="O14" s="9"/>
      <c r="P14" s="28">
        <v>60</v>
      </c>
      <c r="Q14" s="9"/>
      <c r="R14" s="28">
        <v>52</v>
      </c>
      <c r="S14" s="9"/>
      <c r="T14" s="28">
        <v>20</v>
      </c>
      <c r="U14" s="9"/>
      <c r="V14" s="28">
        <v>38</v>
      </c>
      <c r="W14" s="26"/>
      <c r="X14" s="2">
        <f t="shared" si="0"/>
        <v>384</v>
      </c>
      <c r="Y14" s="2"/>
      <c r="Z14" s="2">
        <f t="shared" si="1"/>
        <v>384</v>
      </c>
      <c r="AA14" s="2">
        <f t="shared" si="2"/>
        <v>38.4</v>
      </c>
      <c r="AB14" s="2"/>
      <c r="AC14" s="2">
        <f t="shared" si="3"/>
        <v>38.4</v>
      </c>
    </row>
    <row r="15" spans="1:29" ht="11.25" customHeight="1" x14ac:dyDescent="0.2">
      <c r="A15" s="12" t="s">
        <v>31</v>
      </c>
      <c r="B15" s="11"/>
      <c r="C15" s="10" t="s">
        <v>828</v>
      </c>
      <c r="D15" s="28">
        <v>28</v>
      </c>
      <c r="E15" s="9"/>
      <c r="F15" s="28">
        <v>30</v>
      </c>
      <c r="G15" s="9"/>
      <c r="H15" s="28">
        <v>27</v>
      </c>
      <c r="I15" s="9"/>
      <c r="J15" s="28">
        <v>58</v>
      </c>
      <c r="K15" s="9"/>
      <c r="L15" s="28">
        <v>14</v>
      </c>
      <c r="M15" s="9"/>
      <c r="N15" s="28">
        <v>26</v>
      </c>
      <c r="O15" s="9"/>
      <c r="P15" s="28">
        <v>60</v>
      </c>
      <c r="Q15" s="9"/>
      <c r="R15" s="28">
        <v>52</v>
      </c>
      <c r="S15" s="9"/>
      <c r="T15" s="28">
        <v>20</v>
      </c>
      <c r="U15" s="9"/>
      <c r="V15" s="28">
        <v>57</v>
      </c>
      <c r="W15" s="26"/>
      <c r="X15" s="2">
        <f t="shared" si="0"/>
        <v>372</v>
      </c>
      <c r="Y15" s="2"/>
      <c r="Z15" s="2">
        <f t="shared" si="1"/>
        <v>372</v>
      </c>
      <c r="AA15" s="2">
        <f t="shared" si="2"/>
        <v>37.200000000000003</v>
      </c>
      <c r="AB15" s="2"/>
      <c r="AC15" s="2">
        <f t="shared" si="3"/>
        <v>37.200000000000003</v>
      </c>
    </row>
    <row r="16" spans="1:29" ht="11.25" customHeight="1" x14ac:dyDescent="0.2">
      <c r="A16" s="12" t="s">
        <v>29</v>
      </c>
      <c r="B16" s="11"/>
      <c r="C16" s="10" t="s">
        <v>837</v>
      </c>
      <c r="D16" s="28">
        <v>25</v>
      </c>
      <c r="E16" s="9"/>
      <c r="F16" s="28">
        <v>40</v>
      </c>
      <c r="G16" s="9"/>
      <c r="H16" s="28">
        <v>29</v>
      </c>
      <c r="I16" s="9"/>
      <c r="J16" s="28">
        <v>46</v>
      </c>
      <c r="K16" s="9"/>
      <c r="L16" s="28">
        <v>35</v>
      </c>
      <c r="M16" s="9"/>
      <c r="N16" s="28">
        <v>33</v>
      </c>
      <c r="O16" s="9"/>
      <c r="P16" s="28">
        <v>50</v>
      </c>
      <c r="Q16" s="9"/>
      <c r="R16" s="28">
        <v>57</v>
      </c>
      <c r="S16" s="9"/>
      <c r="T16" s="28">
        <v>20</v>
      </c>
      <c r="U16" s="9"/>
      <c r="V16" s="28">
        <v>19</v>
      </c>
      <c r="W16" s="26"/>
      <c r="X16" s="2">
        <f t="shared" si="0"/>
        <v>354</v>
      </c>
      <c r="Y16" s="2"/>
      <c r="Z16" s="2">
        <f t="shared" si="1"/>
        <v>354</v>
      </c>
      <c r="AA16" s="2">
        <f t="shared" si="2"/>
        <v>35.4</v>
      </c>
      <c r="AB16" s="2"/>
      <c r="AC16" s="2">
        <f t="shared" si="3"/>
        <v>35.4</v>
      </c>
    </row>
    <row r="17" spans="1:29" ht="11.25" customHeight="1" x14ac:dyDescent="0.2">
      <c r="A17" s="12" t="s">
        <v>27</v>
      </c>
      <c r="B17" s="11"/>
      <c r="C17" s="10" t="s">
        <v>833</v>
      </c>
      <c r="D17" s="28">
        <v>30</v>
      </c>
      <c r="E17" s="9"/>
      <c r="F17" s="28">
        <v>35</v>
      </c>
      <c r="G17" s="9"/>
      <c r="H17" s="28">
        <v>28</v>
      </c>
      <c r="I17" s="9"/>
      <c r="J17" s="28">
        <v>49</v>
      </c>
      <c r="K17" s="9"/>
      <c r="L17" s="28">
        <v>33</v>
      </c>
      <c r="M17" s="9"/>
      <c r="N17" s="28">
        <v>28</v>
      </c>
      <c r="O17" s="9"/>
      <c r="P17" s="28">
        <v>55</v>
      </c>
      <c r="Q17" s="9"/>
      <c r="R17" s="28">
        <v>35</v>
      </c>
      <c r="S17" s="9"/>
      <c r="T17" s="28">
        <v>20</v>
      </c>
      <c r="U17" s="9"/>
      <c r="V17" s="28">
        <v>12</v>
      </c>
      <c r="W17" s="26"/>
      <c r="X17" s="2">
        <f t="shared" si="0"/>
        <v>325</v>
      </c>
      <c r="Y17" s="2"/>
      <c r="Z17" s="2">
        <f t="shared" si="1"/>
        <v>325</v>
      </c>
      <c r="AA17" s="2">
        <f t="shared" si="2"/>
        <v>32.5</v>
      </c>
      <c r="AB17" s="2"/>
      <c r="AC17" s="2">
        <f t="shared" si="3"/>
        <v>32.5</v>
      </c>
    </row>
    <row r="18" spans="1:29" ht="11.25" customHeight="1" x14ac:dyDescent="0.2">
      <c r="A18" s="12" t="s">
        <v>25</v>
      </c>
      <c r="B18" s="11"/>
      <c r="C18" s="10" t="s">
        <v>841</v>
      </c>
      <c r="D18" s="28">
        <v>24</v>
      </c>
      <c r="E18" s="9"/>
      <c r="F18" s="28">
        <v>20</v>
      </c>
      <c r="G18" s="9"/>
      <c r="H18" s="28">
        <v>28</v>
      </c>
      <c r="I18" s="9"/>
      <c r="J18" s="28">
        <v>42</v>
      </c>
      <c r="K18" s="9"/>
      <c r="L18" s="28">
        <v>31</v>
      </c>
      <c r="M18" s="9"/>
      <c r="N18" s="28">
        <v>26</v>
      </c>
      <c r="O18" s="9"/>
      <c r="P18" s="28">
        <v>45</v>
      </c>
      <c r="Q18" s="9"/>
      <c r="R18" s="28">
        <v>47</v>
      </c>
      <c r="S18" s="9"/>
      <c r="T18" s="28">
        <v>20</v>
      </c>
      <c r="U18" s="9"/>
      <c r="V18" s="28">
        <v>10</v>
      </c>
      <c r="W18" s="26"/>
      <c r="X18" s="2">
        <f t="shared" si="0"/>
        <v>293</v>
      </c>
      <c r="Y18" s="2"/>
      <c r="Z18" s="2">
        <f t="shared" si="1"/>
        <v>293</v>
      </c>
      <c r="AA18" s="2">
        <f t="shared" si="2"/>
        <v>29.3</v>
      </c>
      <c r="AB18" s="2"/>
      <c r="AC18" s="2">
        <f t="shared" si="3"/>
        <v>29.3</v>
      </c>
    </row>
    <row r="19" spans="1:29" ht="11.25" customHeight="1" x14ac:dyDescent="0.2">
      <c r="A19" s="12" t="s">
        <v>23</v>
      </c>
      <c r="B19" s="11"/>
      <c r="C19" s="10" t="s">
        <v>829</v>
      </c>
      <c r="D19" s="28">
        <v>29</v>
      </c>
      <c r="E19" s="9"/>
      <c r="F19" s="28">
        <v>35</v>
      </c>
      <c r="G19" s="9"/>
      <c r="H19" s="28">
        <v>22</v>
      </c>
      <c r="I19" s="9"/>
      <c r="J19" s="28">
        <v>35</v>
      </c>
      <c r="K19" s="9"/>
      <c r="L19" s="28">
        <v>22</v>
      </c>
      <c r="M19" s="9"/>
      <c r="N19" s="28">
        <v>18</v>
      </c>
      <c r="O19" s="9"/>
      <c r="P19" s="28">
        <v>55</v>
      </c>
      <c r="Q19" s="9"/>
      <c r="R19" s="28">
        <v>33</v>
      </c>
      <c r="S19" s="9"/>
      <c r="T19" s="28">
        <v>20</v>
      </c>
      <c r="U19" s="9"/>
      <c r="V19" s="28">
        <v>24</v>
      </c>
      <c r="W19" s="26"/>
      <c r="X19" s="2">
        <f t="shared" si="0"/>
        <v>293</v>
      </c>
      <c r="Y19" s="2"/>
      <c r="Z19" s="2">
        <f t="shared" si="1"/>
        <v>293</v>
      </c>
      <c r="AA19" s="2">
        <f t="shared" si="2"/>
        <v>29.3</v>
      </c>
      <c r="AB19" s="2"/>
      <c r="AC19" s="2">
        <f t="shared" si="3"/>
        <v>29.3</v>
      </c>
    </row>
    <row r="20" spans="1:29" ht="11.25" customHeight="1" x14ac:dyDescent="0.2">
      <c r="A20" s="12" t="s">
        <v>21</v>
      </c>
      <c r="B20" s="11"/>
      <c r="C20" s="10" t="s">
        <v>844</v>
      </c>
      <c r="D20" s="28">
        <v>32</v>
      </c>
      <c r="E20" s="9"/>
      <c r="F20" s="28">
        <v>25</v>
      </c>
      <c r="G20" s="9"/>
      <c r="H20" s="28">
        <v>24</v>
      </c>
      <c r="I20" s="9"/>
      <c r="J20" s="28">
        <v>31</v>
      </c>
      <c r="K20" s="9"/>
      <c r="L20" s="28">
        <v>32</v>
      </c>
      <c r="M20" s="9"/>
      <c r="N20" s="28">
        <v>34</v>
      </c>
      <c r="O20" s="9"/>
      <c r="P20" s="28">
        <v>35</v>
      </c>
      <c r="Q20" s="9"/>
      <c r="R20" s="28">
        <v>35</v>
      </c>
      <c r="S20" s="9"/>
      <c r="T20" s="28">
        <v>20</v>
      </c>
      <c r="U20" s="9"/>
      <c r="V20" s="28">
        <v>22</v>
      </c>
      <c r="W20" s="26"/>
      <c r="X20" s="2">
        <f t="shared" si="0"/>
        <v>290</v>
      </c>
      <c r="Y20" s="2"/>
      <c r="Z20" s="2">
        <f t="shared" si="1"/>
        <v>290</v>
      </c>
      <c r="AA20" s="2">
        <f t="shared" si="2"/>
        <v>29</v>
      </c>
      <c r="AB20" s="2"/>
      <c r="AC20" s="2">
        <f t="shared" si="3"/>
        <v>29</v>
      </c>
    </row>
    <row r="21" spans="1:29" ht="11.25" customHeight="1" x14ac:dyDescent="0.2">
      <c r="A21" s="12" t="s">
        <v>19</v>
      </c>
      <c r="B21" s="11"/>
      <c r="C21" s="10" t="s">
        <v>834</v>
      </c>
      <c r="D21" s="28">
        <v>29</v>
      </c>
      <c r="E21" s="9"/>
      <c r="F21" s="28">
        <v>30</v>
      </c>
      <c r="G21" s="9"/>
      <c r="H21" s="28">
        <v>27</v>
      </c>
      <c r="I21" s="9"/>
      <c r="J21" s="28">
        <v>39</v>
      </c>
      <c r="K21" s="9"/>
      <c r="L21" s="28">
        <v>22</v>
      </c>
      <c r="M21" s="9"/>
      <c r="N21" s="28">
        <v>28</v>
      </c>
      <c r="O21" s="9"/>
      <c r="P21" s="28">
        <v>60</v>
      </c>
      <c r="Q21" s="9"/>
      <c r="R21" s="28">
        <v>29</v>
      </c>
      <c r="S21" s="9"/>
      <c r="T21" s="28">
        <v>20</v>
      </c>
      <c r="U21" s="9"/>
      <c r="V21" s="28">
        <v>6</v>
      </c>
      <c r="W21" s="26"/>
      <c r="X21" s="2">
        <f t="shared" si="0"/>
        <v>290</v>
      </c>
      <c r="Y21" s="2"/>
      <c r="Z21" s="2">
        <f t="shared" si="1"/>
        <v>290</v>
      </c>
      <c r="AA21" s="2">
        <f t="shared" si="2"/>
        <v>29</v>
      </c>
      <c r="AB21" s="2"/>
      <c r="AC21" s="2">
        <f t="shared" si="3"/>
        <v>29</v>
      </c>
    </row>
    <row r="22" spans="1:29" ht="11.25" customHeight="1" x14ac:dyDescent="0.2">
      <c r="A22" s="12" t="s">
        <v>17</v>
      </c>
      <c r="B22" s="11"/>
      <c r="C22" s="10" t="s">
        <v>839</v>
      </c>
      <c r="D22" s="28">
        <v>28</v>
      </c>
      <c r="E22" s="9"/>
      <c r="F22" s="28">
        <v>25</v>
      </c>
      <c r="G22" s="9"/>
      <c r="H22" s="28">
        <v>25</v>
      </c>
      <c r="I22" s="9"/>
      <c r="J22" s="28">
        <v>35</v>
      </c>
      <c r="K22" s="9"/>
      <c r="L22" s="28">
        <v>18</v>
      </c>
      <c r="M22" s="9"/>
      <c r="N22" s="28">
        <v>28</v>
      </c>
      <c r="O22" s="9"/>
      <c r="P22" s="28">
        <v>40</v>
      </c>
      <c r="Q22" s="9"/>
      <c r="R22" s="28">
        <v>34</v>
      </c>
      <c r="S22" s="9"/>
      <c r="T22" s="28">
        <v>20</v>
      </c>
      <c r="U22" s="9"/>
      <c r="V22" s="28">
        <v>12</v>
      </c>
      <c r="W22" s="26"/>
      <c r="X22" s="2">
        <f t="shared" si="0"/>
        <v>265</v>
      </c>
      <c r="Y22" s="2"/>
      <c r="Z22" s="2">
        <f t="shared" si="1"/>
        <v>265</v>
      </c>
      <c r="AA22" s="2">
        <f t="shared" si="2"/>
        <v>26.5</v>
      </c>
      <c r="AB22" s="2"/>
      <c r="AC22" s="2">
        <f t="shared" si="3"/>
        <v>26.5</v>
      </c>
    </row>
    <row r="23" spans="1:29" ht="11.25" customHeight="1" x14ac:dyDescent="0.2">
      <c r="A23" s="12" t="s">
        <v>15</v>
      </c>
      <c r="B23" s="11"/>
      <c r="C23" s="10" t="s">
        <v>832</v>
      </c>
      <c r="D23" s="28">
        <v>21</v>
      </c>
      <c r="E23" s="9"/>
      <c r="F23" s="28">
        <v>20</v>
      </c>
      <c r="G23" s="9"/>
      <c r="H23" s="28">
        <v>23</v>
      </c>
      <c r="I23" s="9"/>
      <c r="J23" s="28">
        <v>49</v>
      </c>
      <c r="K23" s="9"/>
      <c r="L23" s="28">
        <v>13</v>
      </c>
      <c r="M23" s="9"/>
      <c r="N23" s="28">
        <v>20</v>
      </c>
      <c r="O23" s="9"/>
      <c r="P23" s="28">
        <v>25</v>
      </c>
      <c r="Q23" s="9"/>
      <c r="R23" s="28">
        <v>25</v>
      </c>
      <c r="S23" s="9"/>
      <c r="T23" s="28">
        <v>20</v>
      </c>
      <c r="U23" s="9"/>
      <c r="V23" s="28">
        <v>14</v>
      </c>
      <c r="W23" s="26"/>
      <c r="X23" s="2">
        <f t="shared" si="0"/>
        <v>230</v>
      </c>
      <c r="Y23" s="2"/>
      <c r="Z23" s="2">
        <f t="shared" si="1"/>
        <v>230</v>
      </c>
      <c r="AA23" s="2">
        <f t="shared" si="2"/>
        <v>23</v>
      </c>
      <c r="AB23" s="2"/>
      <c r="AC23" s="2">
        <f t="shared" si="3"/>
        <v>23</v>
      </c>
    </row>
    <row r="24" spans="1:29" ht="11.25" customHeight="1" x14ac:dyDescent="0.2">
      <c r="A24" s="12" t="s">
        <v>13</v>
      </c>
      <c r="B24" s="11"/>
      <c r="C24" s="10" t="s">
        <v>846</v>
      </c>
      <c r="D24" s="28">
        <v>24</v>
      </c>
      <c r="E24" s="9"/>
      <c r="F24" s="28">
        <v>10</v>
      </c>
      <c r="G24" s="9"/>
      <c r="H24" s="28">
        <v>19</v>
      </c>
      <c r="I24" s="9"/>
      <c r="J24" s="28">
        <v>30</v>
      </c>
      <c r="K24" s="9"/>
      <c r="L24" s="28">
        <v>16</v>
      </c>
      <c r="M24" s="9"/>
      <c r="N24" s="28">
        <v>22</v>
      </c>
      <c r="O24" s="9"/>
      <c r="P24" s="28">
        <v>41</v>
      </c>
      <c r="Q24" s="9"/>
      <c r="R24" s="28">
        <v>29</v>
      </c>
      <c r="S24" s="9"/>
      <c r="T24" s="28">
        <v>20</v>
      </c>
      <c r="U24" s="9"/>
      <c r="V24" s="28">
        <v>16</v>
      </c>
      <c r="W24" s="26"/>
      <c r="X24" s="2">
        <f t="shared" si="0"/>
        <v>227</v>
      </c>
      <c r="Y24" s="2"/>
      <c r="Z24" s="2">
        <f t="shared" si="1"/>
        <v>227</v>
      </c>
      <c r="AA24" s="2">
        <f t="shared" si="2"/>
        <v>22.7</v>
      </c>
      <c r="AB24" s="2"/>
      <c r="AC24" s="2">
        <f t="shared" si="3"/>
        <v>22.7</v>
      </c>
    </row>
    <row r="25" spans="1:29" ht="11.25" customHeight="1" x14ac:dyDescent="0.2">
      <c r="A25" s="12" t="s">
        <v>11</v>
      </c>
      <c r="B25" s="11"/>
      <c r="C25" s="10" t="s">
        <v>836</v>
      </c>
      <c r="D25" s="28">
        <v>21</v>
      </c>
      <c r="E25" s="9"/>
      <c r="F25" s="28">
        <v>0</v>
      </c>
      <c r="G25" s="9"/>
      <c r="H25" s="28">
        <v>16</v>
      </c>
      <c r="I25" s="9"/>
      <c r="J25" s="28">
        <v>39</v>
      </c>
      <c r="K25" s="9"/>
      <c r="L25" s="28">
        <v>16</v>
      </c>
      <c r="M25" s="9"/>
      <c r="N25" s="28">
        <v>5</v>
      </c>
      <c r="O25" s="9"/>
      <c r="P25" s="28">
        <v>60</v>
      </c>
      <c r="Q25" s="9"/>
      <c r="R25" s="28">
        <v>30</v>
      </c>
      <c r="S25" s="9"/>
      <c r="T25" s="28">
        <v>20</v>
      </c>
      <c r="U25" s="9"/>
      <c r="V25" s="28">
        <v>15</v>
      </c>
      <c r="W25" s="26"/>
      <c r="X25" s="2">
        <f t="shared" si="0"/>
        <v>222</v>
      </c>
      <c r="Y25" s="2"/>
      <c r="Z25" s="2">
        <f t="shared" si="1"/>
        <v>222</v>
      </c>
      <c r="AA25" s="2">
        <f t="shared" si="2"/>
        <v>22.2</v>
      </c>
      <c r="AB25" s="2"/>
      <c r="AC25" s="2">
        <f t="shared" si="3"/>
        <v>22.2</v>
      </c>
    </row>
    <row r="26" spans="1:29" ht="11.25" customHeight="1" x14ac:dyDescent="0.2">
      <c r="A26" s="12" t="s">
        <v>9</v>
      </c>
      <c r="B26" s="11"/>
      <c r="C26" s="10" t="s">
        <v>835</v>
      </c>
      <c r="D26" s="28">
        <v>15</v>
      </c>
      <c r="E26" s="9"/>
      <c r="F26" s="28">
        <v>20</v>
      </c>
      <c r="G26" s="9"/>
      <c r="H26" s="28">
        <v>16</v>
      </c>
      <c r="I26" s="9"/>
      <c r="J26" s="28">
        <v>30</v>
      </c>
      <c r="K26" s="9"/>
      <c r="L26" s="28">
        <v>18</v>
      </c>
      <c r="M26" s="9"/>
      <c r="N26" s="28">
        <v>12</v>
      </c>
      <c r="O26" s="9"/>
      <c r="P26" s="28">
        <v>45</v>
      </c>
      <c r="Q26" s="9"/>
      <c r="R26" s="28">
        <v>25</v>
      </c>
      <c r="S26" s="9"/>
      <c r="T26" s="28">
        <v>20</v>
      </c>
      <c r="U26" s="9"/>
      <c r="V26" s="28">
        <v>4</v>
      </c>
      <c r="W26" s="26"/>
      <c r="X26" s="2">
        <f t="shared" si="0"/>
        <v>205</v>
      </c>
      <c r="Y26" s="2"/>
      <c r="Z26" s="2">
        <f t="shared" si="1"/>
        <v>205</v>
      </c>
      <c r="AA26" s="2">
        <f t="shared" si="2"/>
        <v>20.5</v>
      </c>
      <c r="AB26" s="2"/>
      <c r="AC26" s="2">
        <f t="shared" si="3"/>
        <v>20.5</v>
      </c>
    </row>
    <row r="27" spans="1:29" ht="11.25" customHeight="1" x14ac:dyDescent="0.2">
      <c r="A27" s="12" t="s">
        <v>7</v>
      </c>
      <c r="B27" s="11"/>
      <c r="C27" s="10" t="s">
        <v>830</v>
      </c>
      <c r="D27" s="28">
        <v>23</v>
      </c>
      <c r="E27" s="9"/>
      <c r="F27" s="28">
        <v>40</v>
      </c>
      <c r="G27" s="9"/>
      <c r="H27" s="28">
        <v>23</v>
      </c>
      <c r="I27" s="9"/>
      <c r="J27" s="28">
        <v>33</v>
      </c>
      <c r="K27" s="9"/>
      <c r="L27" s="28">
        <v>23</v>
      </c>
      <c r="M27" s="9"/>
      <c r="N27" s="28">
        <v>14</v>
      </c>
      <c r="O27" s="9"/>
      <c r="P27" s="28">
        <v>10</v>
      </c>
      <c r="Q27" s="9"/>
      <c r="R27" s="28">
        <v>2</v>
      </c>
      <c r="S27" s="9"/>
      <c r="T27" s="28">
        <v>15</v>
      </c>
      <c r="U27" s="9"/>
      <c r="V27" s="28">
        <v>0</v>
      </c>
      <c r="W27" s="26"/>
      <c r="X27" s="2">
        <f t="shared" si="0"/>
        <v>183</v>
      </c>
      <c r="Y27" s="2"/>
      <c r="Z27" s="2">
        <f t="shared" si="1"/>
        <v>183</v>
      </c>
      <c r="AA27" s="2">
        <f t="shared" si="2"/>
        <v>18.3</v>
      </c>
      <c r="AB27" s="2"/>
      <c r="AC27" s="2">
        <f t="shared" si="3"/>
        <v>18.3</v>
      </c>
    </row>
    <row r="28" spans="1:29" ht="11.25" customHeight="1" x14ac:dyDescent="0.2">
      <c r="A28" s="12" t="s">
        <v>5</v>
      </c>
      <c r="B28" s="11"/>
      <c r="C28" s="10" t="s">
        <v>831</v>
      </c>
      <c r="D28" s="28">
        <v>12</v>
      </c>
      <c r="E28" s="9"/>
      <c r="F28" s="28">
        <v>30</v>
      </c>
      <c r="G28" s="9"/>
      <c r="H28" s="28">
        <v>12</v>
      </c>
      <c r="I28" s="9"/>
      <c r="J28" s="28">
        <v>6</v>
      </c>
      <c r="K28" s="9"/>
      <c r="L28" s="28">
        <v>23</v>
      </c>
      <c r="M28" s="9"/>
      <c r="N28" s="28">
        <v>5</v>
      </c>
      <c r="O28" s="9"/>
      <c r="P28" s="28">
        <v>10</v>
      </c>
      <c r="Q28" s="9"/>
      <c r="R28" s="28">
        <v>4</v>
      </c>
      <c r="S28" s="9"/>
      <c r="T28" s="28">
        <v>15</v>
      </c>
      <c r="U28" s="9"/>
      <c r="V28" s="28">
        <v>2</v>
      </c>
      <c r="W28" s="26"/>
      <c r="X28" s="2">
        <f t="shared" si="0"/>
        <v>119</v>
      </c>
      <c r="Y28" s="2"/>
      <c r="Z28" s="2">
        <f t="shared" si="1"/>
        <v>119</v>
      </c>
      <c r="AA28" s="2">
        <f t="shared" si="2"/>
        <v>11.9</v>
      </c>
      <c r="AB28" s="2"/>
      <c r="AC28" s="2">
        <f t="shared" si="3"/>
        <v>11.9</v>
      </c>
    </row>
    <row r="29" spans="1:29" ht="11.25" customHeight="1" thickBot="1" x14ac:dyDescent="0.25">
      <c r="A29" s="7" t="s">
        <v>3</v>
      </c>
      <c r="B29" s="6"/>
      <c r="C29" s="5" t="s">
        <v>840</v>
      </c>
      <c r="D29" s="29">
        <v>11</v>
      </c>
      <c r="E29" s="4"/>
      <c r="F29" s="29">
        <v>0</v>
      </c>
      <c r="G29" s="4"/>
      <c r="H29" s="29">
        <v>3</v>
      </c>
      <c r="I29" s="4"/>
      <c r="J29" s="29">
        <v>4</v>
      </c>
      <c r="K29" s="4"/>
      <c r="L29" s="29">
        <v>0</v>
      </c>
      <c r="M29" s="4"/>
      <c r="N29" s="29">
        <v>0</v>
      </c>
      <c r="O29" s="4"/>
      <c r="P29" s="29">
        <v>0</v>
      </c>
      <c r="Q29" s="4"/>
      <c r="R29" s="29">
        <v>7</v>
      </c>
      <c r="S29" s="4"/>
      <c r="T29" s="29">
        <v>20</v>
      </c>
      <c r="U29" s="4"/>
      <c r="V29" s="29">
        <v>2</v>
      </c>
      <c r="W29" s="27"/>
      <c r="X29" s="2">
        <f t="shared" si="0"/>
        <v>47</v>
      </c>
      <c r="Y29" s="2"/>
      <c r="Z29" s="2">
        <f t="shared" si="1"/>
        <v>47</v>
      </c>
      <c r="AA29" s="2">
        <f t="shared" si="2"/>
        <v>4.7</v>
      </c>
      <c r="AB29" s="2"/>
      <c r="AC29" s="2">
        <f t="shared" si="3"/>
        <v>4.7</v>
      </c>
    </row>
  </sheetData>
  <sortState xmlns:xlrd2="http://schemas.microsoft.com/office/spreadsheetml/2017/richdata2" ref="B12:AC29">
    <sortCondition descending="1" ref="X12:X29"/>
  </sortState>
  <mergeCells count="33">
    <mergeCell ref="V8:W8"/>
    <mergeCell ref="B10:C10"/>
    <mergeCell ref="B11:C11"/>
    <mergeCell ref="V7:W7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J7:K7"/>
    <mergeCell ref="L7:M7"/>
    <mergeCell ref="N7:O7"/>
    <mergeCell ref="A7:A11"/>
    <mergeCell ref="B7:B8"/>
    <mergeCell ref="C7:C8"/>
    <mergeCell ref="D7:E7"/>
    <mergeCell ref="F7:G7"/>
    <mergeCell ref="X7:Y7"/>
    <mergeCell ref="AA7:AB7"/>
    <mergeCell ref="B3:T3"/>
    <mergeCell ref="B4:C4"/>
    <mergeCell ref="D4:G4"/>
    <mergeCell ref="H4:T4"/>
    <mergeCell ref="B5:C5"/>
    <mergeCell ref="H5:T5"/>
    <mergeCell ref="H7:I7"/>
    <mergeCell ref="P7:Q7"/>
    <mergeCell ref="R7:S7"/>
    <mergeCell ref="T7:U7"/>
  </mergeCells>
  <pageMargins left="0.39370078740157477" right="0.39370078740157477" top="0.39370078740157477" bottom="0.39370078740157477" header="0" footer="0"/>
  <pageSetup paperSize="9" scale="0" fitToHeight="0" pageOrder="overThenDown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26</vt:i4>
      </vt:variant>
    </vt:vector>
  </HeadingPairs>
  <TitlesOfParts>
    <vt:vector size="26" baseType="lpstr">
      <vt:lpstr>Б-ПИиО-11</vt:lpstr>
      <vt:lpstr>Б-ППСН-11</vt:lpstr>
      <vt:lpstr>Б-Юр-11</vt:lpstr>
      <vt:lpstr>Б-Юр-12</vt:lpstr>
      <vt:lpstr>С-СПД-11</vt:lpstr>
      <vt:lpstr>С-ТмД-11</vt:lpstr>
      <vt:lpstr>С-ТмД-12</vt:lpstr>
      <vt:lpstr>Б-ПИиИЯ-21</vt:lpstr>
      <vt:lpstr>Б-ППСН-21</vt:lpstr>
      <vt:lpstr>Б-Юр-21</vt:lpstr>
      <vt:lpstr>С-ТмД-21</vt:lpstr>
      <vt:lpstr>С-ТмД-22</vt:lpstr>
      <vt:lpstr>С-СПД-21</vt:lpstr>
      <vt:lpstr>Б-ПИиИЯ-31</vt:lpstr>
      <vt:lpstr>Б-ППСН-31</vt:lpstr>
      <vt:lpstr>Б-Юр-31</vt:lpstr>
      <vt:lpstr>Б-Юр-32</vt:lpstr>
      <vt:lpstr>С-ТмД-31</vt:lpstr>
      <vt:lpstr>Б-ППСН-41</vt:lpstr>
      <vt:lpstr>Б-Юр-41</vt:lpstr>
      <vt:lpstr>Б-Юр-42</vt:lpstr>
      <vt:lpstr>С-ТмД-41</vt:lpstr>
      <vt:lpstr>С-ТмД-42</vt:lpstr>
      <vt:lpstr>Б-ПИиИО-51</vt:lpstr>
      <vt:lpstr>С-ТмД-51</vt:lpstr>
      <vt:lpstr>С-ТмД-52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</dc:creator>
  <cp:lastModifiedBy>Директор ИИиП</cp:lastModifiedBy>
  <cp:lastPrinted>2023-04-06T14:04:22Z</cp:lastPrinted>
  <dcterms:created xsi:type="dcterms:W3CDTF">2015-06-05T18:19:34Z</dcterms:created>
  <dcterms:modified xsi:type="dcterms:W3CDTF">2023-04-07T12:45:57Z</dcterms:modified>
</cp:coreProperties>
</file>